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120" yWindow="120" windowWidth="20400" windowHeight="7335" tabRatio="888"/>
  </bookViews>
  <sheets>
    <sheet name="Introduction" sheetId="28" r:id="rId1"/>
    <sheet name="Wales HB output" sheetId="9" r:id="rId2"/>
    <sheet name="Controls wales hb" sheetId="2" state="hidden" r:id="rId3"/>
    <sheet name=" Healthboard_data" sheetId="7" state="hidden" r:id="rId4"/>
    <sheet name="comparison output" sheetId="26" r:id="rId5"/>
    <sheet name="Controls comparison" sheetId="27" state="hidden" r:id="rId6"/>
    <sheet name=" comparison data " sheetId="25" state="hidden" r:id="rId7"/>
    <sheet name="tech guide" sheetId="29" r:id="rId8"/>
    <sheet name="interpretation guide" sheetId="30" r:id="rId9"/>
    <sheet name="Copy tables and charts" sheetId="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MY01" localSheetId="6">#REF!</definedName>
    <definedName name="________MY01" localSheetId="4">#REF!</definedName>
    <definedName name="________MY01" localSheetId="5">#REF!</definedName>
    <definedName name="________MY01" localSheetId="0">#REF!</definedName>
    <definedName name="________MY01">#REF!</definedName>
    <definedName name="________RC05S1RD" localSheetId="6">#REF!</definedName>
    <definedName name="________RC05S1RD" localSheetId="4">#REF!</definedName>
    <definedName name="________RC05S1RD" localSheetId="5">#REF!</definedName>
    <definedName name="________RC05S1RD" localSheetId="0">#REF!</definedName>
    <definedName name="________RC05S1RD">#REF!</definedName>
    <definedName name="_______MY01" localSheetId="6">#REF!</definedName>
    <definedName name="_______MY01" localSheetId="4">#REF!</definedName>
    <definedName name="_______MY01" localSheetId="5">#REF!</definedName>
    <definedName name="_______MY01" localSheetId="0">#REF!</definedName>
    <definedName name="_______MY01">#REF!</definedName>
    <definedName name="_______RC05S1RD" localSheetId="6">#REF!</definedName>
    <definedName name="_______RC05S1RD" localSheetId="4">#REF!</definedName>
    <definedName name="_______RC05S1RD" localSheetId="5">#REF!</definedName>
    <definedName name="_______RC05S1RD" localSheetId="0">#REF!</definedName>
    <definedName name="_______RC05S1RD">#REF!</definedName>
    <definedName name="______MY01" localSheetId="6">#REF!</definedName>
    <definedName name="______MY01" localSheetId="4">#REF!</definedName>
    <definedName name="______MY01" localSheetId="5">#REF!</definedName>
    <definedName name="______MY01" localSheetId="0">#REF!</definedName>
    <definedName name="______MY01">#REF!</definedName>
    <definedName name="______RC05S1RD" localSheetId="6">#REF!</definedName>
    <definedName name="______RC05S1RD" localSheetId="4">#REF!</definedName>
    <definedName name="______RC05S1RD" localSheetId="5">#REF!</definedName>
    <definedName name="______RC05S1RD" localSheetId="0">#REF!</definedName>
    <definedName name="______RC05S1RD">#REF!</definedName>
    <definedName name="_____MY01" localSheetId="6">#REF!</definedName>
    <definedName name="_____MY01" localSheetId="4">#REF!</definedName>
    <definedName name="_____MY01" localSheetId="5">#REF!</definedName>
    <definedName name="_____MY01" localSheetId="0">#REF!</definedName>
    <definedName name="_____MY01">#REF!</definedName>
    <definedName name="_____RC05S1RD" localSheetId="6">#REF!</definedName>
    <definedName name="_____RC05S1RD" localSheetId="4">#REF!</definedName>
    <definedName name="_____RC05S1RD" localSheetId="5">#REF!</definedName>
    <definedName name="_____RC05S1RD" localSheetId="0">#REF!</definedName>
    <definedName name="_____RC05S1RD">#REF!</definedName>
    <definedName name="____MY01" localSheetId="6">#REF!</definedName>
    <definedName name="____MY01" localSheetId="4">#REF!</definedName>
    <definedName name="____MY01" localSheetId="5">#REF!</definedName>
    <definedName name="____MY01" localSheetId="0">#REF!</definedName>
    <definedName name="____MY01">#REF!</definedName>
    <definedName name="____RC05S1RD" localSheetId="6">#REF!</definedName>
    <definedName name="____RC05S1RD" localSheetId="4">#REF!</definedName>
    <definedName name="____RC05S1RD" localSheetId="5">#REF!</definedName>
    <definedName name="____RC05S1RD" localSheetId="0">#REF!</definedName>
    <definedName name="____RC05S1RD">#REF!</definedName>
    <definedName name="___MY01" localSheetId="6">#REF!</definedName>
    <definedName name="___MY01" localSheetId="4">#REF!</definedName>
    <definedName name="___MY01" localSheetId="5">#REF!</definedName>
    <definedName name="___MY01" localSheetId="0">#REF!</definedName>
    <definedName name="___MY01">#REF!</definedName>
    <definedName name="___RC05S1RD" localSheetId="6">#REF!</definedName>
    <definedName name="___RC05S1RD" localSheetId="4">#REF!</definedName>
    <definedName name="___RC05S1RD" localSheetId="5">#REF!</definedName>
    <definedName name="___RC05S1RD" localSheetId="0">#REF!</definedName>
    <definedName name="___RC05S1RD">#REF!</definedName>
    <definedName name="__MY01" localSheetId="6">#REF!</definedName>
    <definedName name="__MY01" localSheetId="4">#REF!</definedName>
    <definedName name="__MY01" localSheetId="5">#REF!</definedName>
    <definedName name="__MY01" localSheetId="0">#REF!</definedName>
    <definedName name="__MY01">#REF!</definedName>
    <definedName name="__RC05S1RD" localSheetId="6">#REF!</definedName>
    <definedName name="__RC05S1RD" localSheetId="4">#REF!</definedName>
    <definedName name="__RC05S1RD" localSheetId="5">#REF!</definedName>
    <definedName name="__RC05S1RD" localSheetId="0">#REF!</definedName>
    <definedName name="__RC05S1RD">#REF!</definedName>
    <definedName name="_998_2004_Registrars" localSheetId="6">#REF!</definedName>
    <definedName name="_998_2004_Registrars" localSheetId="4">#REF!</definedName>
    <definedName name="_998_2004_Registrars" localSheetId="5">#REF!</definedName>
    <definedName name="_998_2004_Registrars" localSheetId="0">#REF!</definedName>
    <definedName name="_998_2004_Registrars">#REF!</definedName>
    <definedName name="_999_2004_Retainers" localSheetId="6">#REF!</definedName>
    <definedName name="_999_2004_Retainers" localSheetId="4">#REF!</definedName>
    <definedName name="_999_2004_Retainers" localSheetId="5">#REF!</definedName>
    <definedName name="_999_2004_Retainers" localSheetId="0">#REF!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6" hidden="1">'[1]Raw Data Districts'!#REF!</definedName>
    <definedName name="_xlnm._FilterDatabase" localSheetId="4" hidden="1">'[1]Raw Data Districts'!#REF!</definedName>
    <definedName name="_xlnm._FilterDatabase" localSheetId="5" hidden="1">'[1]Raw Data Districts'!#REF!</definedName>
    <definedName name="_xlnm._FilterDatabase" localSheetId="0" hidden="1">'[1]Raw Data Districts'!#REF!</definedName>
    <definedName name="_xlnm._FilterDatabase" hidden="1">'[1]Raw Data Districts'!#REF!</definedName>
    <definedName name="_MY01" localSheetId="6">#REF!</definedName>
    <definedName name="_MY01" localSheetId="3">#REF!</definedName>
    <definedName name="_MY01" localSheetId="4">#REF!</definedName>
    <definedName name="_MY01" localSheetId="5">#REF!</definedName>
    <definedName name="_MY01" localSheetId="9">#REF!</definedName>
    <definedName name="_MY01" localSheetId="0">#REF!</definedName>
    <definedName name="_MY01" localSheetId="1">#REF!</definedName>
    <definedName name="_MY01">#REF!</definedName>
    <definedName name="_Order1" hidden="1">255</definedName>
    <definedName name="_P02" localSheetId="6">#REF!</definedName>
    <definedName name="_P02" localSheetId="3">#REF!</definedName>
    <definedName name="_P02" localSheetId="4">#REF!</definedName>
    <definedName name="_P02" localSheetId="5">#REF!</definedName>
    <definedName name="_P02" localSheetId="9">#REF!</definedName>
    <definedName name="_P02" localSheetId="0">#REF!</definedName>
    <definedName name="_P02" localSheetId="1">#REF!</definedName>
    <definedName name="_P02">#REF!</definedName>
    <definedName name="_P03" localSheetId="6">#REF!</definedName>
    <definedName name="_P03" localSheetId="3">#REF!</definedName>
    <definedName name="_P03" localSheetId="4">#REF!</definedName>
    <definedName name="_P03" localSheetId="5">#REF!</definedName>
    <definedName name="_P03" localSheetId="9">#REF!</definedName>
    <definedName name="_P03" localSheetId="0">#REF!</definedName>
    <definedName name="_P03" localSheetId="1">#REF!</definedName>
    <definedName name="_P03">#REF!</definedName>
    <definedName name="_RC05S1RD" localSheetId="6">#REF!</definedName>
    <definedName name="_RC05S1RD" localSheetId="3">#REF!</definedName>
    <definedName name="_RC05S1RD" localSheetId="4">#REF!</definedName>
    <definedName name="_RC05S1RD" localSheetId="5">#REF!</definedName>
    <definedName name="_RC05S1RD" localSheetId="9">#REF!</definedName>
    <definedName name="_RC05S1RD" localSheetId="0">#REF!</definedName>
    <definedName name="_RC05S1RD" localSheetId="1">#REF!</definedName>
    <definedName name="_RC05S1RD">#REF!</definedName>
    <definedName name="_S02" localSheetId="6">#REF!</definedName>
    <definedName name="_S02" localSheetId="3">#REF!</definedName>
    <definedName name="_S02" localSheetId="4">#REF!</definedName>
    <definedName name="_S02" localSheetId="5">#REF!</definedName>
    <definedName name="_S02" localSheetId="9">#REF!</definedName>
    <definedName name="_S02" localSheetId="0">#REF!</definedName>
    <definedName name="_S02" localSheetId="1">#REF!</definedName>
    <definedName name="_S02">#REF!</definedName>
    <definedName name="_S03" localSheetId="6">#REF!</definedName>
    <definedName name="_S03" localSheetId="3">#REF!</definedName>
    <definedName name="_S03" localSheetId="4">#REF!</definedName>
    <definedName name="_S03" localSheetId="5">#REF!</definedName>
    <definedName name="_S03" localSheetId="9">#REF!</definedName>
    <definedName name="_S03" localSheetId="0">#REF!</definedName>
    <definedName name="_S03" localSheetId="1">#REF!</definedName>
    <definedName name="_S03">#REF!</definedName>
    <definedName name="_S04" localSheetId="6">#REF!</definedName>
    <definedName name="_S04" localSheetId="3">#REF!</definedName>
    <definedName name="_S04" localSheetId="4">#REF!</definedName>
    <definedName name="_S04" localSheetId="5">#REF!</definedName>
    <definedName name="_S04" localSheetId="9">#REF!</definedName>
    <definedName name="_S04" localSheetId="0">#REF!</definedName>
    <definedName name="_S04" localSheetId="1">#REF!</definedName>
    <definedName name="_S04">#REF!</definedName>
    <definedName name="_Sort" localSheetId="6" hidden="1">#REF!</definedName>
    <definedName name="_Sort" localSheetId="4" hidden="1">#REF!</definedName>
    <definedName name="_Sort" localSheetId="5" hidden="1">#REF!</definedName>
    <definedName name="_Sort" localSheetId="0" hidden="1">#REF!</definedName>
    <definedName name="_Sort" hidden="1">#REF!</definedName>
    <definedName name="a" localSheetId="6">#REF!</definedName>
    <definedName name="a" localSheetId="4">#REF!</definedName>
    <definedName name="a" localSheetId="5">#REF!</definedName>
    <definedName name="a" localSheetId="0">#REF!</definedName>
    <definedName name="a">#REF!</definedName>
    <definedName name="Adm_Trend_LAHB">OFFSET([2]Controls!$W$33,0,0,[2]Controls!$F$57,1)</definedName>
    <definedName name="Adm_Trend_Wales">OFFSET([2]Controls!$W$45,0,0,[2]Controls!$F$57,1)</definedName>
    <definedName name="AdmU18_Trend_Wales">OFFSET([2]Controls!$S$45,"AU",[2]Controls!$E$56,8,0)</definedName>
    <definedName name="Age_and_sex" localSheetId="6">#REF!</definedName>
    <definedName name="Age_and_sex" localSheetId="4">#REF!</definedName>
    <definedName name="Age_and_sex" localSheetId="5">#REF!</definedName>
    <definedName name="Age_and_sex" localSheetId="0">#REF!</definedName>
    <definedName name="Age_and_sex">#REF!</definedName>
    <definedName name="AgeColumn" localSheetId="6">#REF!</definedName>
    <definedName name="AgeColumn" localSheetId="4">#REF!</definedName>
    <definedName name="AgeColumn" localSheetId="5">#REF!</definedName>
    <definedName name="AgeColumn" localSheetId="0">#REF!</definedName>
    <definedName name="AgeColumn">#REF!</definedName>
    <definedName name="AllAgeColumn" localSheetId="6">#REF!</definedName>
    <definedName name="AllAgeColumn" localSheetId="4">#REF!</definedName>
    <definedName name="AllAgeColumn" localSheetId="5">#REF!</definedName>
    <definedName name="AllAgeColumn" localSheetId="0">#REF!</definedName>
    <definedName name="AllAgeColumn">#REF!</definedName>
    <definedName name="Angio">'[3]Output for interactive sheet'!$A$2:$L$91</definedName>
    <definedName name="AngioF">'[4]Overview Mortality &amp; Admissions'!$AU$7:$AV$38</definedName>
    <definedName name="AngioM">'[4]Overview Mortality &amp; Admissions'!$AS$7:$AT$38</definedName>
    <definedName name="AngioP">'[4]Overview Mortality &amp; Admissions'!$AW$7:$AX$38</definedName>
    <definedName name="ANGL" localSheetId="6">#REF!</definedName>
    <definedName name="ANGL" localSheetId="3">#REF!</definedName>
    <definedName name="ANGL" localSheetId="4">#REF!</definedName>
    <definedName name="ANGL" localSheetId="5">#REF!</definedName>
    <definedName name="ANGL" localSheetId="9">#REF!</definedName>
    <definedName name="ANGL" localSheetId="0">#REF!</definedName>
    <definedName name="ANGL" localSheetId="1">#REF!</definedName>
    <definedName name="ANGL">#REF!</definedName>
    <definedName name="ANGL1" localSheetId="6">#REF!</definedName>
    <definedName name="ANGL1" localSheetId="4">#REF!</definedName>
    <definedName name="ANGL1" localSheetId="5">#REF!</definedName>
    <definedName name="ANGL1" localSheetId="0">#REF!</definedName>
    <definedName name="ANGL1">#REF!</definedName>
    <definedName name="Asthma">'[5]Summary for LA profiles'!$A$5:$P$27</definedName>
    <definedName name="AVON" localSheetId="6">#REF!</definedName>
    <definedName name="AVON" localSheetId="4">#REF!</definedName>
    <definedName name="AVON" localSheetId="5">#REF!</definedName>
    <definedName name="AVON" localSheetId="0">#REF!</definedName>
    <definedName name="AVON">#REF!</definedName>
    <definedName name="BEDS" localSheetId="6">#REF!</definedName>
    <definedName name="BEDS" localSheetId="4">#REF!</definedName>
    <definedName name="BEDS" localSheetId="5">#REF!</definedName>
    <definedName name="BEDS" localSheetId="0">#REF!</definedName>
    <definedName name="BEDS">#REF!</definedName>
    <definedName name="BERKS" localSheetId="6">#REF!</definedName>
    <definedName name="BERKS" localSheetId="4">#REF!</definedName>
    <definedName name="BERKS" localSheetId="5">#REF!</definedName>
    <definedName name="BERKS" localSheetId="0">#REF!</definedName>
    <definedName name="BERKS">#REF!</definedName>
    <definedName name="BLAEN" localSheetId="6">#REF!</definedName>
    <definedName name="BLAEN" localSheetId="3">#REF!</definedName>
    <definedName name="BLAEN" localSheetId="4">#REF!</definedName>
    <definedName name="BLAEN" localSheetId="5">#REF!</definedName>
    <definedName name="BLAEN" localSheetId="9">#REF!</definedName>
    <definedName name="BLAEN" localSheetId="0">#REF!</definedName>
    <definedName name="BLAEN" localSheetId="1">#REF!</definedName>
    <definedName name="BLAEN">#REF!</definedName>
    <definedName name="bmiHB" localSheetId="6">#REF!</definedName>
    <definedName name="bmiHB" localSheetId="4">#REF!</definedName>
    <definedName name="bmiHB" localSheetId="5">#REF!</definedName>
    <definedName name="bmiHB" localSheetId="0">#REF!</definedName>
    <definedName name="bmiHB">#REF!</definedName>
    <definedName name="bmiLA" localSheetId="6">#REF!</definedName>
    <definedName name="bmiLA" localSheetId="4">#REF!</definedName>
    <definedName name="bmiLA" localSheetId="5">#REF!</definedName>
    <definedName name="bmiLA" localSheetId="0">#REF!</definedName>
    <definedName name="bmiLA">#REF!</definedName>
    <definedName name="Breastfed">'[6]Summary for LA profiles'!$A$5:$P$27</definedName>
    <definedName name="BRIDG" localSheetId="6">#REF!</definedName>
    <definedName name="BRIDG" localSheetId="3">#REF!</definedName>
    <definedName name="BRIDG" localSheetId="4">#REF!</definedName>
    <definedName name="BRIDG" localSheetId="5">#REF!</definedName>
    <definedName name="BRIDG" localSheetId="9">#REF!</definedName>
    <definedName name="BRIDG" localSheetId="0">#REF!</definedName>
    <definedName name="BRIDG" localSheetId="1">#REF!</definedName>
    <definedName name="BRIDG">#REF!</definedName>
    <definedName name="BUCKS" localSheetId="6">#REF!</definedName>
    <definedName name="BUCKS" localSheetId="4">#REF!</definedName>
    <definedName name="BUCKS" localSheetId="5">#REF!</definedName>
    <definedName name="BUCKS" localSheetId="0">#REF!</definedName>
    <definedName name="BUCKS">#REF!</definedName>
    <definedName name="CAERP" localSheetId="6">#REF!</definedName>
    <definedName name="CAERP" localSheetId="3">#REF!</definedName>
    <definedName name="CAERP" localSheetId="4">#REF!</definedName>
    <definedName name="CAERP" localSheetId="5">#REF!</definedName>
    <definedName name="CAERP" localSheetId="9">#REF!</definedName>
    <definedName name="CAERP" localSheetId="0">#REF!</definedName>
    <definedName name="CAERP" localSheetId="1">#REF!</definedName>
    <definedName name="CAERP">#REF!</definedName>
    <definedName name="CAMBS" localSheetId="6">#REF!</definedName>
    <definedName name="CAMBS" localSheetId="4">#REF!</definedName>
    <definedName name="CAMBS" localSheetId="5">#REF!</definedName>
    <definedName name="CAMBS" localSheetId="0">#REF!</definedName>
    <definedName name="CAMBS">#REF!</definedName>
    <definedName name="CARDF" localSheetId="6">#REF!</definedName>
    <definedName name="CARDF" localSheetId="3">#REF!</definedName>
    <definedName name="CARDF" localSheetId="4">#REF!</definedName>
    <definedName name="CARDF" localSheetId="5">#REF!</definedName>
    <definedName name="CARDF" localSheetId="9">#REF!</definedName>
    <definedName name="CARDF" localSheetId="0">#REF!</definedName>
    <definedName name="CARDF" localSheetId="1">#REF!</definedName>
    <definedName name="CARDF">#REF!</definedName>
    <definedName name="CARMS" localSheetId="6">#REF!</definedName>
    <definedName name="CARMS" localSheetId="3">#REF!</definedName>
    <definedName name="CARMS" localSheetId="4">#REF!</definedName>
    <definedName name="CARMS" localSheetId="5">#REF!</definedName>
    <definedName name="CARMS" localSheetId="9">#REF!</definedName>
    <definedName name="CARMS" localSheetId="0">#REF!</definedName>
    <definedName name="CARMS" localSheetId="1">#REF!</definedName>
    <definedName name="CARMS">#REF!</definedName>
    <definedName name="CERED" localSheetId="6">#REF!</definedName>
    <definedName name="CERED" localSheetId="3">#REF!</definedName>
    <definedName name="CERED" localSheetId="4">#REF!</definedName>
    <definedName name="CERED" localSheetId="5">#REF!</definedName>
    <definedName name="CERED" localSheetId="9">#REF!</definedName>
    <definedName name="CERED" localSheetId="0">#REF!</definedName>
    <definedName name="CERED" localSheetId="1">#REF!</definedName>
    <definedName name="CERED">#REF!</definedName>
    <definedName name="CHDAdF">'[4]Overview Mortality &amp; Admissions'!$AI$7:$AJ$38</definedName>
    <definedName name="CHDAdM">'[4]Overview Mortality &amp; Admissions'!$AG$7:$AH$38</definedName>
    <definedName name="CHDAdP">'[4]Overview Mortality &amp; Admissions'!$AK$7:$AL$38</definedName>
    <definedName name="CHESHIRE" localSheetId="6">#REF!</definedName>
    <definedName name="CHESHIRE" localSheetId="4">#REF!</definedName>
    <definedName name="CHESHIRE" localSheetId="5">#REF!</definedName>
    <definedName name="CHESHIRE" localSheetId="0">#REF!</definedName>
    <definedName name="CHESHIRE">#REF!</definedName>
    <definedName name="ChildMortality">'[7]Summary for LA profiles'!$A$5:$P$27</definedName>
    <definedName name="Childreninneed">'[8]Summary for LA profiles'!$A$5:$P$27</definedName>
    <definedName name="CLEVELAND" localSheetId="6">#REF!</definedName>
    <definedName name="CLEVELAND" localSheetId="4">#REF!</definedName>
    <definedName name="CLEVELAND" localSheetId="5">#REF!</definedName>
    <definedName name="CLEVELAND" localSheetId="0">#REF!</definedName>
    <definedName name="CLEVELAND">#REF!</definedName>
    <definedName name="CLWYD" localSheetId="6">#REF!</definedName>
    <definedName name="CLWYD" localSheetId="4">#REF!</definedName>
    <definedName name="CLWYD" localSheetId="5">#REF!</definedName>
    <definedName name="CLWYD" localSheetId="0">#REF!</definedName>
    <definedName name="CLWYD">#REF!</definedName>
    <definedName name="ConfidenceIntervalsLCL">OFFSET('[4]Interactive controls'!$V$10,'[4]Interactive controls'!$H$13,0,'[4]Interactive controls'!$G$13,1)</definedName>
    <definedName name="ConfidenceIntervalsUCL">OFFSET('[4]Interactive controls'!$U$10,'[4]Interactive controls'!$H$13,0,'[4]Interactive controls'!$G$13,1)</definedName>
    <definedName name="CONWY" localSheetId="6">#REF!</definedName>
    <definedName name="CONWY" localSheetId="3">#REF!</definedName>
    <definedName name="CONWY" localSheetId="4">#REF!</definedName>
    <definedName name="CONWY" localSheetId="5">#REF!</definedName>
    <definedName name="CONWY" localSheetId="9">#REF!</definedName>
    <definedName name="CONWY" localSheetId="0">#REF!</definedName>
    <definedName name="CONWY" localSheetId="1">#REF!</definedName>
    <definedName name="CONWY">#REF!</definedName>
    <definedName name="copyingchartsandtables" localSheetId="6">#REF!</definedName>
    <definedName name="copyingchartsandtables" localSheetId="4">#REF!</definedName>
    <definedName name="copyingchartsandtables" localSheetId="5">#REF!</definedName>
    <definedName name="copyingchartsandtables" localSheetId="0">#REF!</definedName>
    <definedName name="copyingchartsandtables">#REF!</definedName>
    <definedName name="CORNWALL" localSheetId="6">#REF!</definedName>
    <definedName name="CORNWALL" localSheetId="4">#REF!</definedName>
    <definedName name="CORNWALL" localSheetId="5">#REF!</definedName>
    <definedName name="CORNWALL" localSheetId="0">#REF!</definedName>
    <definedName name="CORNWALL">#REF!</definedName>
    <definedName name="CUMBRIA" localSheetId="6">#REF!</definedName>
    <definedName name="CUMBRIA" localSheetId="4">#REF!</definedName>
    <definedName name="CUMBRIA" localSheetId="5">#REF!</definedName>
    <definedName name="CUMBRIA" localSheetId="0">#REF!</definedName>
    <definedName name="CUMBRIA">#REF!</definedName>
    <definedName name="CVDMort">'[9]2009-11_Data_Interactive  '!$A$2:$L$91</definedName>
    <definedName name="CVMortF">'[4]Overview Mortality &amp; Admissions'!$BA$7:$BB$38</definedName>
    <definedName name="CVMortM">'[4]Overview Mortality &amp; Admissions'!$AY$7:$AZ$38</definedName>
    <definedName name="CVMortP">'[4]Overview Mortality &amp; Admissions'!$BC$7:$BD$38</definedName>
    <definedName name="_xlnm.Database">[10]CFDATA!$A$1:$L$952</definedName>
    <definedName name="DENBI" localSheetId="6">#REF!</definedName>
    <definedName name="DENBI" localSheetId="3">#REF!</definedName>
    <definedName name="DENBI" localSheetId="4">#REF!</definedName>
    <definedName name="DENBI" localSheetId="5">#REF!</definedName>
    <definedName name="DENBI" localSheetId="9">#REF!</definedName>
    <definedName name="DENBI" localSheetId="0">#REF!</definedName>
    <definedName name="DENBI" localSheetId="1">#REF!</definedName>
    <definedName name="DENBI">#REF!</definedName>
    <definedName name="DERBYSHIRE" localSheetId="6">#REF!</definedName>
    <definedName name="DERBYSHIRE" localSheetId="4">#REF!</definedName>
    <definedName name="DERBYSHIRE" localSheetId="5">#REF!</definedName>
    <definedName name="DERBYSHIRE" localSheetId="0">#REF!</definedName>
    <definedName name="DERBYSHIRE">#REF!</definedName>
    <definedName name="DEVON" localSheetId="6">#REF!</definedName>
    <definedName name="DEVON" localSheetId="4">#REF!</definedName>
    <definedName name="DEVON" localSheetId="5">#REF!</definedName>
    <definedName name="DEVON" localSheetId="0">#REF!</definedName>
    <definedName name="DEVON">#REF!</definedName>
    <definedName name="DMFT">'[11]Summary for LA profiles'!$A$5:$P$27</definedName>
    <definedName name="DORSET" localSheetId="6">#REF!</definedName>
    <definedName name="DORSET" localSheetId="4">#REF!</definedName>
    <definedName name="DORSET" localSheetId="5">#REF!</definedName>
    <definedName name="DORSET" localSheetId="0">#REF!</definedName>
    <definedName name="DORSET">#REF!</definedName>
    <definedName name="drinkingHB" localSheetId="6">#REF!</definedName>
    <definedName name="drinkingHB" localSheetId="4">#REF!</definedName>
    <definedName name="drinkingHB" localSheetId="5">#REF!</definedName>
    <definedName name="drinkingHB" localSheetId="0">#REF!</definedName>
    <definedName name="drinkingHB">#REF!</definedName>
    <definedName name="drinkingLA" localSheetId="6">#REF!</definedName>
    <definedName name="drinkingLA" localSheetId="4">#REF!</definedName>
    <definedName name="drinkingLA" localSheetId="5">#REF!</definedName>
    <definedName name="drinkingLA" localSheetId="0">#REF!</definedName>
    <definedName name="drinkingLA">#REF!</definedName>
    <definedName name="DURHAM" localSheetId="6">#REF!</definedName>
    <definedName name="DURHAM" localSheetId="4">#REF!</definedName>
    <definedName name="DURHAM" localSheetId="5">#REF!</definedName>
    <definedName name="DURHAM" localSheetId="0">#REF!</definedName>
    <definedName name="DURHAM">#REF!</definedName>
    <definedName name="DYFED" localSheetId="6">#REF!</definedName>
    <definedName name="DYFED" localSheetId="4">#REF!</definedName>
    <definedName name="DYFED" localSheetId="5">#REF!</definedName>
    <definedName name="DYFED" localSheetId="0">#REF!</definedName>
    <definedName name="DYFED">#REF!</definedName>
    <definedName name="E_SUSSEX" localSheetId="6">#REF!</definedName>
    <definedName name="E_SUSSEX" localSheetId="4">#REF!</definedName>
    <definedName name="E_SUSSEX" localSheetId="5">#REF!</definedName>
    <definedName name="E_SUSSEX" localSheetId="0">#REF!</definedName>
    <definedName name="E_SUSSEX">#REF!</definedName>
    <definedName name="EmergencyAdmissions">'[12]Stroke &amp; CHD admissions 2009-11'!$A$2:$L$181</definedName>
    <definedName name="ESSEX" localSheetId="6">#REF!</definedName>
    <definedName name="ESSEX" localSheetId="4">#REF!</definedName>
    <definedName name="ESSEX" localSheetId="5">#REF!</definedName>
    <definedName name="ESSEX" localSheetId="0">#REF!</definedName>
    <definedName name="ESSEX">#REF!</definedName>
    <definedName name="everypage" localSheetId="6">#REF!</definedName>
    <definedName name="everypage" localSheetId="4">#REF!</definedName>
    <definedName name="everypage" localSheetId="5">#REF!</definedName>
    <definedName name="everypage" localSheetId="0">#REF!</definedName>
    <definedName name="everypage">#REF!</definedName>
    <definedName name="exerciseHB" localSheetId="6">#REF!</definedName>
    <definedName name="exerciseHB" localSheetId="4">#REF!</definedName>
    <definedName name="exerciseHB" localSheetId="5">#REF!</definedName>
    <definedName name="exerciseHB" localSheetId="0">#REF!</definedName>
    <definedName name="exerciseHB">#REF!</definedName>
    <definedName name="exerciseLA" localSheetId="6">#REF!</definedName>
    <definedName name="exerciseLA" localSheetId="4">#REF!</definedName>
    <definedName name="exerciseLA" localSheetId="5">#REF!</definedName>
    <definedName name="exerciseLA" localSheetId="0">#REF!</definedName>
    <definedName name="exerciseLA">#REF!</definedName>
    <definedName name="Females" localSheetId="6">#REF!</definedName>
    <definedName name="Females" localSheetId="4">#REF!</definedName>
    <definedName name="Females" localSheetId="5">#REF!</definedName>
    <definedName name="Females" localSheetId="0">#REF!</definedName>
    <definedName name="Females">#REF!</definedName>
    <definedName name="Females2001">[13]Rate_Calc_Females!$DQ$10:$DW$17</definedName>
    <definedName name="Females2002">[13]Rate_Calc_Females!$DQ$18:$DW$25</definedName>
    <definedName name="Females2003">[13]Rate_Calc_Females!$DQ$26:$DW$33</definedName>
    <definedName name="Females2004">[13]Rate_Calc_Females!$DQ$34:$DW$41</definedName>
    <definedName name="Females2005">[13]Rate_Calc_Females!$DQ$42:$DW$49</definedName>
    <definedName name="Females2006">[13]Rate_Calc_Females!$DQ$50:$DW$57</definedName>
    <definedName name="Females2007">[13]Rate_Calc_Females!$DQ$58:$DW$65</definedName>
    <definedName name="Females2008">[13]Rate_Calc_Females!$DQ$66:$DW$73</definedName>
    <definedName name="Females2009">[13]Rate_Calc_Females!$DQ$74:$DW$81</definedName>
    <definedName name="Females2010">[13]Rate_Calc_Females!$DQ$82:$DW$89</definedName>
    <definedName name="FLINT" localSheetId="6">#REF!</definedName>
    <definedName name="FLINT" localSheetId="3">#REF!</definedName>
    <definedName name="FLINT" localSheetId="4">#REF!</definedName>
    <definedName name="FLINT" localSheetId="5">#REF!</definedName>
    <definedName name="FLINT" localSheetId="9">#REF!</definedName>
    <definedName name="FLINT" localSheetId="0">#REF!</definedName>
    <definedName name="FLINT" localSheetId="1">#REF!</definedName>
    <definedName name="FLINT">#REF!</definedName>
    <definedName name="For_WHS_HBchart">OFFSET([2]Controls!$L$119,0,[2]Controls!$F$59,7,1)</definedName>
    <definedName name="For_WHS_HBWales">OFFSET([2]Controls!$S$118,0,[2]Controls!$F$59,33,1)</definedName>
    <definedName name="For_WHS_LAchart">OFFSET([2]Controls!$L$95,0,[2]Controls!$F$59,22,1)</definedName>
    <definedName name="For_WHS_LAWales">OFFSET([2]Controls!$S$94,0,[2]Controls!$F$59,33,1)</definedName>
    <definedName name="FreeSchoolMeals">'[14]Summary for LA profiles'!$A$5:$P$27</definedName>
    <definedName name="fruitHB" localSheetId="6">#REF!</definedName>
    <definedName name="fruitHB" localSheetId="4">#REF!</definedName>
    <definedName name="fruitHB" localSheetId="5">#REF!</definedName>
    <definedName name="fruitHB" localSheetId="0">#REF!</definedName>
    <definedName name="fruitHB">#REF!</definedName>
    <definedName name="fruitLA" localSheetId="6">#REF!</definedName>
    <definedName name="fruitLA" localSheetId="4">#REF!</definedName>
    <definedName name="fruitLA" localSheetId="5">#REF!</definedName>
    <definedName name="fruitLA" localSheetId="0">#REF!</definedName>
    <definedName name="fruitLA">#REF!</definedName>
    <definedName name="G" localSheetId="6">#REF!</definedName>
    <definedName name="G" localSheetId="4">#REF!</definedName>
    <definedName name="G" localSheetId="5">#REF!</definedName>
    <definedName name="G" localSheetId="0">#REF!</definedName>
    <definedName name="G">#REF!</definedName>
    <definedName name="GLOS" localSheetId="6">#REF!</definedName>
    <definedName name="GLOS" localSheetId="4">#REF!</definedName>
    <definedName name="GLOS" localSheetId="5">#REF!</definedName>
    <definedName name="GLOS" localSheetId="0">#REF!</definedName>
    <definedName name="GLOS">#REF!</definedName>
    <definedName name="GTR_MAN" localSheetId="6">#REF!</definedName>
    <definedName name="GTR_MAN" localSheetId="4">#REF!</definedName>
    <definedName name="GTR_MAN" localSheetId="5">#REF!</definedName>
    <definedName name="GTR_MAN" localSheetId="0">#REF!</definedName>
    <definedName name="GTR_MAN">#REF!</definedName>
    <definedName name="GWENT" localSheetId="6">#REF!</definedName>
    <definedName name="GWENT" localSheetId="4">#REF!</definedName>
    <definedName name="GWENT" localSheetId="5">#REF!</definedName>
    <definedName name="GWENT" localSheetId="0">#REF!</definedName>
    <definedName name="GWENT">#REF!</definedName>
    <definedName name="GWYN" localSheetId="6">#REF!</definedName>
    <definedName name="GWYN" localSheetId="3">#REF!</definedName>
    <definedName name="GWYN" localSheetId="4">#REF!</definedName>
    <definedName name="GWYN" localSheetId="5">#REF!</definedName>
    <definedName name="GWYN" localSheetId="9">#REF!</definedName>
    <definedName name="GWYN" localSheetId="0">#REF!</definedName>
    <definedName name="GWYN" localSheetId="1">#REF!</definedName>
    <definedName name="GWYN">#REF!</definedName>
    <definedName name="GWYNEDD" localSheetId="6">#REF!</definedName>
    <definedName name="GWYNEDD" localSheetId="4">#REF!</definedName>
    <definedName name="GWYNEDD" localSheetId="5">#REF!</definedName>
    <definedName name="GWYNEDD" localSheetId="0">#REF!</definedName>
    <definedName name="GWYNEDD">#REF!</definedName>
    <definedName name="H" localSheetId="6">#REF!</definedName>
    <definedName name="H" localSheetId="4">#REF!</definedName>
    <definedName name="H" localSheetId="5">#REF!</definedName>
    <definedName name="H" localSheetId="0">#REF!</definedName>
    <definedName name="H">#REF!</definedName>
    <definedName name="HANTS" localSheetId="6">#REF!</definedName>
    <definedName name="HANTS" localSheetId="4">#REF!</definedName>
    <definedName name="HANTS" localSheetId="5">#REF!</definedName>
    <definedName name="HANTS" localSheetId="0">#REF!</definedName>
    <definedName name="HANTS">#REF!</definedName>
    <definedName name="HB">OFFSET('[4]Interactive controls'!$Q$34,'[4]Interactive controls'!$H$13,'[4]Interactive controls'!$I$20,'[4]Interactive controls'!$G$16,1)</definedName>
    <definedName name="HBData">'[15]Wales HB calcs'!$C$29:$P$35</definedName>
    <definedName name="HEREFORD_W" localSheetId="6">#REF!</definedName>
    <definedName name="HEREFORD_W" localSheetId="4">#REF!</definedName>
    <definedName name="HEREFORD_W" localSheetId="5">#REF!</definedName>
    <definedName name="HEREFORD_W" localSheetId="0">#REF!</definedName>
    <definedName name="HEREFORD_W">#REF!</definedName>
    <definedName name="HERTS" localSheetId="6">#REF!</definedName>
    <definedName name="HERTS" localSheetId="4">#REF!</definedName>
    <definedName name="HERTS" localSheetId="5">#REF!</definedName>
    <definedName name="HERTS" localSheetId="0">#REF!</definedName>
    <definedName name="HERTS">#REF!</definedName>
    <definedName name="hourscolumn" localSheetId="6">#REF!</definedName>
    <definedName name="hourscolumn" localSheetId="4">#REF!</definedName>
    <definedName name="hourscolumn" localSheetId="5">#REF!</definedName>
    <definedName name="hourscolumn" localSheetId="0">#REF!</definedName>
    <definedName name="hourscolumn">#REF!</definedName>
    <definedName name="HPV">'[16]Summary for LA profiles'!$A$5:$P$27</definedName>
    <definedName name="HUMBERSIDE" localSheetId="6">#REF!</definedName>
    <definedName name="HUMBERSIDE" localSheetId="4">#REF!</definedName>
    <definedName name="HUMBERSIDE" localSheetId="5">#REF!</definedName>
    <definedName name="HUMBERSIDE" localSheetId="0">#REF!</definedName>
    <definedName name="HUMBERSIDE">#REF!</definedName>
    <definedName name="I_OF_WIGHT" localSheetId="6">#REF!</definedName>
    <definedName name="I_OF_WIGHT" localSheetId="4">#REF!</definedName>
    <definedName name="I_OF_WIGHT" localSheetId="5">#REF!</definedName>
    <definedName name="I_OF_WIGHT" localSheetId="0">#REF!</definedName>
    <definedName name="I_OF_WIGHT">#REF!</definedName>
    <definedName name="Imms">'[17]Summary for LA profiles'!$A$5:$P$27</definedName>
    <definedName name="InfantMortality">'[18]Summary for LA profiles'!$A$5:$P$27</definedName>
    <definedName name="KENT" localSheetId="6">#REF!</definedName>
    <definedName name="KENT" localSheetId="4">#REF!</definedName>
    <definedName name="KENT" localSheetId="5">#REF!</definedName>
    <definedName name="KENT" localSheetId="0">#REF!</definedName>
    <definedName name="KENT">#REF!</definedName>
    <definedName name="KS4Edu">'[19]Summary for LA profiles'!$A$5:$P$27</definedName>
    <definedName name="LA_Standardised">OFFSET([20]Controls!$I$67,0,0,COUNTA(IF([20]Controls!$B$53&lt;7,[20]Controls!$I$67:$I$76,IF([20]Controls!$B$53&gt;6,[20]Controls!$I$67:$I$72,""))))</definedName>
    <definedName name="LAData">'[15]Wales HB calcs'!$C$3:$P$25</definedName>
    <definedName name="LAHB2">OFFSET('[4]Interactive controls'!$Q$10,'[4]Interactive controls'!$H$13,'[4]Interactive controls'!$I$20,'[4]Interactive controls'!$G$13,1)</definedName>
    <definedName name="LAHBNAMES">OFFSET('[4]Interactive controls'!$K$10,'[4]Interactive controls'!$H$13,0,'[4]Interactive controls'!$G$13,1)</definedName>
    <definedName name="LAnames" localSheetId="6">#REF!</definedName>
    <definedName name="LAnames" localSheetId="4">#REF!</definedName>
    <definedName name="LAnames" localSheetId="5">#REF!</definedName>
    <definedName name="LAnames" localSheetId="0">#REF!</definedName>
    <definedName name="LAnames">#REF!</definedName>
    <definedName name="LANCS" localSheetId="6">#REF!</definedName>
    <definedName name="LANCS" localSheetId="4">#REF!</definedName>
    <definedName name="LANCS" localSheetId="5">#REF!</definedName>
    <definedName name="LANCS" localSheetId="0">#REF!</definedName>
    <definedName name="LANCS">#REF!</definedName>
    <definedName name="LBW">'[21]Summary for LA profiles'!$A$5:$P$27</definedName>
    <definedName name="LEICS" localSheetId="6">#REF!</definedName>
    <definedName name="LEICS" localSheetId="4">#REF!</definedName>
    <definedName name="LEICS" localSheetId="5">#REF!</definedName>
    <definedName name="LEICS" localSheetId="0">#REF!</definedName>
    <definedName name="LEICS">#REF!</definedName>
    <definedName name="LINCS" localSheetId="6">#REF!</definedName>
    <definedName name="LINCS" localSheetId="4">#REF!</definedName>
    <definedName name="LINCS" localSheetId="5">#REF!</definedName>
    <definedName name="LINCS" localSheetId="0">#REF!</definedName>
    <definedName name="LINCS">#REF!</definedName>
    <definedName name="Links_for_list_pyramid">'[22]Main Pyramid Controls'!$C$3:$C$31</definedName>
    <definedName name="Links_for_list_trend" localSheetId="6">#REF!</definedName>
    <definedName name="Links_for_list_trend" localSheetId="4">#REF!</definedName>
    <definedName name="Links_for_list_trend" localSheetId="5">#REF!</definedName>
    <definedName name="Links_for_list_trend" localSheetId="0">#REF!</definedName>
    <definedName name="Links_for_list_trend">#REF!</definedName>
    <definedName name="lltiHB" localSheetId="6">#REF!</definedName>
    <definedName name="lltiHB" localSheetId="4">#REF!</definedName>
    <definedName name="lltiHB" localSheetId="5">#REF!</definedName>
    <definedName name="lltiHB" localSheetId="0">#REF!</definedName>
    <definedName name="lltiHB">#REF!</definedName>
    <definedName name="lltiLA" localSheetId="6">#REF!</definedName>
    <definedName name="lltiLA" localSheetId="4">#REF!</definedName>
    <definedName name="lltiLA" localSheetId="5">#REF!</definedName>
    <definedName name="lltiLA" localSheetId="0">#REF!</definedName>
    <definedName name="lltiLA">#REF!</definedName>
    <definedName name="LONDON" localSheetId="6">#REF!</definedName>
    <definedName name="LONDON" localSheetId="4">#REF!</definedName>
    <definedName name="LONDON" localSheetId="5">#REF!</definedName>
    <definedName name="LONDON" localSheetId="0">#REF!</definedName>
    <definedName name="LONDON">#REF!</definedName>
    <definedName name="M_GLAM" localSheetId="6">#REF!</definedName>
    <definedName name="M_GLAM" localSheetId="4">#REF!</definedName>
    <definedName name="M_GLAM" localSheetId="5">#REF!</definedName>
    <definedName name="M_GLAM" localSheetId="0">#REF!</definedName>
    <definedName name="M_GLAM">#REF!</definedName>
    <definedName name="Males" localSheetId="6">#REF!</definedName>
    <definedName name="Males" localSheetId="4">#REF!</definedName>
    <definedName name="Males" localSheetId="5">#REF!</definedName>
    <definedName name="Males" localSheetId="0">#REF!</definedName>
    <definedName name="Males">#REF!</definedName>
    <definedName name="Males2001">[13]Rate_Calc_Males!$DQ$10:$DW$17</definedName>
    <definedName name="Males2002">[13]Rate_Calc_Males!$DQ$18:$DW$25</definedName>
    <definedName name="Males2003">[13]Rate_Calc_Males!$DQ$26:$DW$33</definedName>
    <definedName name="Males2004">[13]Rate_Calc_Males!$DQ$34:$DW$41</definedName>
    <definedName name="Males2005">[13]Rate_Calc_Males!$DQ$42:$DW$49</definedName>
    <definedName name="Males2006">[13]Rate_Calc_Males!$DQ$50:$DW$57</definedName>
    <definedName name="Males2007">[13]Rate_Calc_Males!$DQ$58:$DW$65</definedName>
    <definedName name="Males2008">[13]Rate_Calc_Males!$DQ$66:$DW$73</definedName>
    <definedName name="Males2009">[13]Rate_Calc_Males!$DQ$74:$DW$81</definedName>
    <definedName name="Males2010">[13]Rate_Calc_Males!$DQ$82:$DW$89</definedName>
    <definedName name="MERSEYSIDE" localSheetId="6">#REF!</definedName>
    <definedName name="MERSEYSIDE" localSheetId="4">#REF!</definedName>
    <definedName name="MERSEYSIDE" localSheetId="5">#REF!</definedName>
    <definedName name="MERSEYSIDE" localSheetId="0">#REF!</definedName>
    <definedName name="MERSEYSIDE">#REF!</definedName>
    <definedName name="MERTH" localSheetId="6">#REF!</definedName>
    <definedName name="MERTH" localSheetId="3">#REF!</definedName>
    <definedName name="MERTH" localSheetId="4">#REF!</definedName>
    <definedName name="MERTH" localSheetId="5">#REF!</definedName>
    <definedName name="MERTH" localSheetId="9">#REF!</definedName>
    <definedName name="MERTH" localSheetId="0">#REF!</definedName>
    <definedName name="MERTH" localSheetId="1">#REF!</definedName>
    <definedName name="MERTH">#REF!</definedName>
    <definedName name="MONS" localSheetId="6">#REF!</definedName>
    <definedName name="MONS" localSheetId="3">#REF!</definedName>
    <definedName name="MONS" localSheetId="4">#REF!</definedName>
    <definedName name="MONS" localSheetId="5">#REF!</definedName>
    <definedName name="MONS" localSheetId="9">#REF!</definedName>
    <definedName name="MONS" localSheetId="0">#REF!</definedName>
    <definedName name="MONS" localSheetId="1">#REF!</definedName>
    <definedName name="MONS">#REF!</definedName>
    <definedName name="N_YORKS" localSheetId="6">#REF!</definedName>
    <definedName name="N_YORKS" localSheetId="4">#REF!</definedName>
    <definedName name="N_YORKS" localSheetId="5">#REF!</definedName>
    <definedName name="N_YORKS" localSheetId="0">#REF!</definedName>
    <definedName name="N_YORKS">#REF!</definedName>
    <definedName name="nathanlookup" localSheetId="6">#REF!</definedName>
    <definedName name="nathanlookup" localSheetId="4">#REF!</definedName>
    <definedName name="nathanlookup" localSheetId="5">#REF!</definedName>
    <definedName name="nathanlookup" localSheetId="0">#REF!</definedName>
    <definedName name="nathanlookup">#REF!</definedName>
    <definedName name="NEATH" localSheetId="6">#REF!</definedName>
    <definedName name="NEATH" localSheetId="3">#REF!</definedName>
    <definedName name="NEATH" localSheetId="4">#REF!</definedName>
    <definedName name="NEATH" localSheetId="5">#REF!</definedName>
    <definedName name="NEATH" localSheetId="9">#REF!</definedName>
    <definedName name="NEATH" localSheetId="0">#REF!</definedName>
    <definedName name="NEATH" localSheetId="1">#REF!</definedName>
    <definedName name="NEATH">#REF!</definedName>
    <definedName name="NEET">'[23]Summary for LA profiles'!$A$5:$P$27</definedName>
    <definedName name="Neg_error">OFFSET([20]Controls!$K$67,0,0,COUNTA(IF([20]Controls!$B$53&lt;7,[20]Controls!$I$67:$K$76,IF([20]Controls!$B$53&gt;6,[20]Controls!$I$67:$K$72,""))))</definedName>
    <definedName name="NEWPT" localSheetId="6">#REF!</definedName>
    <definedName name="NEWPT" localSheetId="3">#REF!</definedName>
    <definedName name="NEWPT" localSheetId="4">#REF!</definedName>
    <definedName name="NEWPT" localSheetId="5">#REF!</definedName>
    <definedName name="NEWPT" localSheetId="9">#REF!</definedName>
    <definedName name="NEWPT" localSheetId="0">#REF!</definedName>
    <definedName name="NEWPT" localSheetId="1">#REF!</definedName>
    <definedName name="NEWPT">#REF!</definedName>
    <definedName name="NORFOLK" localSheetId="6">#REF!</definedName>
    <definedName name="NORFOLK" localSheetId="4">#REF!</definedName>
    <definedName name="NORFOLK" localSheetId="5">#REF!</definedName>
    <definedName name="NORFOLK" localSheetId="0">#REF!</definedName>
    <definedName name="NORFOLK">#REF!</definedName>
    <definedName name="NORTHANTS" localSheetId="6">#REF!</definedName>
    <definedName name="NORTHANTS" localSheetId="4">#REF!</definedName>
    <definedName name="NORTHANTS" localSheetId="5">#REF!</definedName>
    <definedName name="NORTHANTS" localSheetId="0">#REF!</definedName>
    <definedName name="NORTHANTS">#REF!</definedName>
    <definedName name="NORTHUMBERLAND" localSheetId="6">#REF!</definedName>
    <definedName name="NORTHUMBERLAND" localSheetId="4">#REF!</definedName>
    <definedName name="NORTHUMBERLAND" localSheetId="5">#REF!</definedName>
    <definedName name="NORTHUMBERLAND" localSheetId="0">#REF!</definedName>
    <definedName name="NORTHUMBERLAND">#REF!</definedName>
    <definedName name="NOTTS" localSheetId="6">#REF!</definedName>
    <definedName name="NOTTS" localSheetId="4">#REF!</definedName>
    <definedName name="NOTTS" localSheetId="5">#REF!</definedName>
    <definedName name="NOTTS" localSheetId="0">#REF!</definedName>
    <definedName name="NOTTS">#REF!</definedName>
    <definedName name="Obese">'[4]Overview WHS &amp; QOF'!$W$7:$X$38</definedName>
    <definedName name="Obesity">'[24]Data for Interactive'!$A$2:$L$31</definedName>
    <definedName name="Option3sex">OFFSET('[4]Interactive controls'!$J$61,'[4]Interactive controls'!$F$20,'[4]Interactive controls'!$F$21,'[4]Interactive controls'!$F$22,'[4]Interactive controls'!$F$23)</definedName>
    <definedName name="Option3Year">OFFSET('[4]Interactive controls'!$J$68,'[4]Interactive controls'!$F$6,'[4]Interactive controls'!$F$7,'[4]Interactive controls'!$F$8,'[4]Interactive controls'!$F$9)</definedName>
    <definedName name="OverweightObese">'[25]Summary for LA profiles'!$A$5:$P$27</definedName>
    <definedName name="OXON" localSheetId="6">#REF!</definedName>
    <definedName name="OXON" localSheetId="4">#REF!</definedName>
    <definedName name="OXON" localSheetId="5">#REF!</definedName>
    <definedName name="OXON" localSheetId="0">#REF!</definedName>
    <definedName name="OXON">#REF!</definedName>
    <definedName name="PEMBS" localSheetId="6">#REF!</definedName>
    <definedName name="PEMBS" localSheetId="3">#REF!</definedName>
    <definedName name="PEMBS" localSheetId="4">#REF!</definedName>
    <definedName name="PEMBS" localSheetId="5">#REF!</definedName>
    <definedName name="PEMBS" localSheetId="9">#REF!</definedName>
    <definedName name="PEMBS" localSheetId="0">#REF!</definedName>
    <definedName name="PEMBS" localSheetId="1">#REF!</definedName>
    <definedName name="PEMBS">#REF!</definedName>
    <definedName name="Persons" localSheetId="6">#REF!</definedName>
    <definedName name="Persons" localSheetId="4">#REF!</definedName>
    <definedName name="Persons" localSheetId="5">#REF!</definedName>
    <definedName name="Persons" localSheetId="0">#REF!</definedName>
    <definedName name="Persons">#REF!</definedName>
    <definedName name="Persons2001">[13]Rate_Calc_Persons!$DQ$10:$DW$17</definedName>
    <definedName name="Persons2002">[13]Rate_Calc_Persons!$DQ$18:$DW$25</definedName>
    <definedName name="Persons2003">[13]Rate_Calc_Persons!$DQ$26:$DW$33</definedName>
    <definedName name="Persons2004">[13]Rate_Calc_Persons!$DQ$34:$DW$41</definedName>
    <definedName name="Persons2005">[13]Rate_Calc_Persons!$DQ$42:$DW$49</definedName>
    <definedName name="Persons2006">[13]Rate_Calc_Persons!$DQ$50:$DW$57</definedName>
    <definedName name="Persons2007">[13]Rate_Calc_Persons!$DQ$58:$DW$65</definedName>
    <definedName name="Persons2008">[13]Rate_Calc_Persons!$DQ$66:$DW$73</definedName>
    <definedName name="Persons2009">[13]Rate_Calc_Persons!$DQ$74:$DW$81</definedName>
    <definedName name="Persons2010">[13]Rate_Calc_Persons!$DQ$82:$DW$89</definedName>
    <definedName name="Picture">INDEX([20]Images!$B$1:$B$10,MATCH([20]Images!$G$1,[20]Images!$A$1:$A$10,0))</definedName>
    <definedName name="pop" localSheetId="6">#REF!</definedName>
    <definedName name="pop" localSheetId="4">#REF!</definedName>
    <definedName name="pop" localSheetId="5">#REF!</definedName>
    <definedName name="pop" localSheetId="0">#REF!</definedName>
    <definedName name="pop">#REF!</definedName>
    <definedName name="population">'[26]Summary for LA profiles'!$A$5:$P$27</definedName>
    <definedName name="Pos_error">OFFSET([20]Controls!$J$67,0,0,COUNTA(IF([20]Controls!$B$53&lt;7,[20]Controls!$J$67:$J$76,IF([20]Controls!$B$53&gt;6,[20]Controls!$J$67:$J$72,""))))</definedName>
    <definedName name="Poverty">'[27]Summary for LA profiles'!$A$5:$P$27</definedName>
    <definedName name="POWYS" localSheetId="6">#REF!</definedName>
    <definedName name="POWYS" localSheetId="3">#REF!</definedName>
    <definedName name="POWYS" localSheetId="4">#REF!</definedName>
    <definedName name="POWYS" localSheetId="5">#REF!</definedName>
    <definedName name="POWYS" localSheetId="9">#REF!</definedName>
    <definedName name="POWYS" localSheetId="0">#REF!</definedName>
    <definedName name="POWYS" localSheetId="1">#REF!</definedName>
    <definedName name="POWYS">#REF!</definedName>
    <definedName name="Preterm">'[28]Summary for LA profiles'!$A$5:$P$27</definedName>
    <definedName name="_xlnm.Print_Area" localSheetId="9">'Copy tables and charts'!$A$9:$T$43</definedName>
    <definedName name="_xlnm.Print_Area" localSheetId="0">Introduction!$A$8:$S$33</definedName>
    <definedName name="qcmental" localSheetId="6">#REF!</definedName>
    <definedName name="qcmental" localSheetId="4">#REF!</definedName>
    <definedName name="qcmental" localSheetId="5">#REF!</definedName>
    <definedName name="qcmental" localSheetId="0">#REF!</definedName>
    <definedName name="qcmental">#REF!</definedName>
    <definedName name="qcphysical" localSheetId="6">#REF!</definedName>
    <definedName name="qcphysical" localSheetId="4">#REF!</definedName>
    <definedName name="qcphysical" localSheetId="5">#REF!</definedName>
    <definedName name="qcphysical" localSheetId="0">#REF!</definedName>
    <definedName name="qcphysical">#REF!</definedName>
    <definedName name="QOF">'[29]Proportion data for interactive'!$A$2:$L$271</definedName>
    <definedName name="QOFCHDF">'[4]Overview WHS &amp; QOF'!$AC$7:$AD$38</definedName>
    <definedName name="QOFCHDM">'[4]Overview WHS &amp; QOF'!$AA$7:$AB$38</definedName>
    <definedName name="QOFCHDP">'[4]Overview WHS &amp; QOF'!$Y$7:$Z$38</definedName>
    <definedName name="QOFHYPF">'[4]Overview WHS &amp; QOF'!$AI$7:$AJ$38</definedName>
    <definedName name="QOFHYPM">'[4]Overview WHS &amp; QOF'!$AG$7:$AH$38</definedName>
    <definedName name="QOFHYPP">'[4]Overview WHS &amp; QOF'!$AE$7:$AF$38</definedName>
    <definedName name="QOFStroF">'[4]Overview WHS &amp; QOF'!$AO$7:$AP$38</definedName>
    <definedName name="QOFStroM">'[4]Overview WHS &amp; QOF'!$AM$7:$AN$38</definedName>
    <definedName name="QOFStroP">'[4]Overview WHS &amp; QOF'!$AK$7:$AL$38</definedName>
    <definedName name="Qry_2004_by_LHB" localSheetId="6">#REF!</definedName>
    <definedName name="Qry_2004_by_LHB" localSheetId="4">#REF!</definedName>
    <definedName name="Qry_2004_by_LHB" localSheetId="5">#REF!</definedName>
    <definedName name="Qry_2004_by_LHB" localSheetId="0">#REF!</definedName>
    <definedName name="Qry_2004_by_LHB">#REF!</definedName>
    <definedName name="Qry_Count_single_handed_2004b" localSheetId="6">'[30]Single Handed GPs'!#REF!</definedName>
    <definedName name="Qry_Count_single_handed_2004b" localSheetId="4">'[30]Single Handed GPs'!#REF!</definedName>
    <definedName name="Qry_Count_single_handed_2004b" localSheetId="5">'[30]Single Handed GPs'!#REF!</definedName>
    <definedName name="Qry_Count_single_handed_2004b" localSheetId="0">'[30]Single Handed GPs'!#REF!</definedName>
    <definedName name="Qry_Count_single_handed_2004b">'[30]Single Handed GPs'!#REF!</definedName>
    <definedName name="Qry_Pracs_by_Age__sex_and_commitment" localSheetId="6">[30]Age_Sex_Commitment!#REF!</definedName>
    <definedName name="Qry_Pracs_by_Age__sex_and_commitment" localSheetId="4">[30]Age_Sex_Commitment!#REF!</definedName>
    <definedName name="Qry_Pracs_by_Age__sex_and_commitment" localSheetId="5">[30]Age_Sex_Commitment!#REF!</definedName>
    <definedName name="Qry_Pracs_by_Age__sex_and_commitment" localSheetId="0">[30]Age_Sex_Commitment!#REF!</definedName>
    <definedName name="Qry_Pracs_by_Age__sex_and_commitment">[30]Age_Sex_Commitment!#REF!</definedName>
    <definedName name="Rates_Persons" localSheetId="6">#REF!</definedName>
    <definedName name="Rates_Persons" localSheetId="4">#REF!</definedName>
    <definedName name="Rates_Persons" localSheetId="5">#REF!</definedName>
    <definedName name="Rates_Persons" localSheetId="0">#REF!</definedName>
    <definedName name="Rates_Persons">#REF!</definedName>
    <definedName name="RCT" localSheetId="6">#REF!</definedName>
    <definedName name="RCT" localSheetId="3">#REF!</definedName>
    <definedName name="RCT" localSheetId="4">#REF!</definedName>
    <definedName name="RCT" localSheetId="5">#REF!</definedName>
    <definedName name="RCT" localSheetId="9">#REF!</definedName>
    <definedName name="RCT" localSheetId="0">#REF!</definedName>
    <definedName name="RCT" localSheetId="1">#REF!</definedName>
    <definedName name="RCT">#REF!</definedName>
    <definedName name="Revasc">'[31]Output for interactive sheet'!$A$2:$L$91</definedName>
    <definedName name="RevasF">'[4]Overview Mortality &amp; Admissions'!$AO$7:$AP$38</definedName>
    <definedName name="RevasM">'[4]Overview Mortality &amp; Admissions'!$AM$7:$AN$38</definedName>
    <definedName name="RevasP">'[4]Overview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6">#REF!</definedName>
    <definedName name="S_GLAM" localSheetId="4">#REF!</definedName>
    <definedName name="S_GLAM" localSheetId="5">#REF!</definedName>
    <definedName name="S_GLAM" localSheetId="0">#REF!</definedName>
    <definedName name="S_GLAM">#REF!</definedName>
    <definedName name="S_YORKS" localSheetId="6">#REF!</definedName>
    <definedName name="S_YORKS" localSheetId="4">#REF!</definedName>
    <definedName name="S_YORKS" localSheetId="5">#REF!</definedName>
    <definedName name="S_YORKS" localSheetId="0">#REF!</definedName>
    <definedName name="S_YORKS">#REF!</definedName>
    <definedName name="SexSelection">IF('[4]Interactive controls'!$G$21=0,'[4]Interactive controls'!$H$20,'[4]Interactive controls'!$G$20)</definedName>
    <definedName name="SHROPS" localSheetId="6">#REF!</definedName>
    <definedName name="SHROPS" localSheetId="4">#REF!</definedName>
    <definedName name="SHROPS" localSheetId="5">#REF!</definedName>
    <definedName name="SHROPS" localSheetId="0">#REF!</definedName>
    <definedName name="SHROPS">#REF!</definedName>
    <definedName name="smokeHB" localSheetId="6">#REF!</definedName>
    <definedName name="smokeHB" localSheetId="4">#REF!</definedName>
    <definedName name="smokeHB" localSheetId="5">#REF!</definedName>
    <definedName name="smokeHB" localSheetId="0">#REF!</definedName>
    <definedName name="smokeHB">#REF!</definedName>
    <definedName name="smokeLA" localSheetId="6">#REF!</definedName>
    <definedName name="smokeLA" localSheetId="4">#REF!</definedName>
    <definedName name="smokeLA" localSheetId="5">#REF!</definedName>
    <definedName name="smokeLA" localSheetId="0">#REF!</definedName>
    <definedName name="smokeLA">#REF!</definedName>
    <definedName name="Smoker">'[4]Overview WHS &amp; QOF'!$U$7:$V$38</definedName>
    <definedName name="Smoking">'[32]Data for Interactive'!$A$2:$L$31</definedName>
    <definedName name="SOMERSET" localSheetId="6">#REF!</definedName>
    <definedName name="SOMERSET" localSheetId="4">#REF!</definedName>
    <definedName name="SOMERSET" localSheetId="5">#REF!</definedName>
    <definedName name="SOMERSET" localSheetId="0">#REF!</definedName>
    <definedName name="SOMERSET">#REF!</definedName>
    <definedName name="STAFFS" localSheetId="6">#REF!</definedName>
    <definedName name="STAFFS" localSheetId="4">#REF!</definedName>
    <definedName name="STAFFS" localSheetId="5">#REF!</definedName>
    <definedName name="STAFFS" localSheetId="0">#REF!</definedName>
    <definedName name="STAFFS">#REF!</definedName>
    <definedName name="StrokeAdF">'[4]Overview Mortality &amp; Admissions'!$AC$7:$AD$38</definedName>
    <definedName name="StrokeAdM">'[4]Overview Mortality &amp; Admissions'!$AA$7:$AB$38</definedName>
    <definedName name="StrokeAdP">'[4]Overview Mortality &amp; Admissions'!$AE$7:$AF$38</definedName>
    <definedName name="StrokeMort">'[33]NEW 2009-11 data interactive '!$A$2:$L$91</definedName>
    <definedName name="StrokeMortF">'[4]Overview Mortality &amp; Admissions'!$BG$7:$BH$38</definedName>
    <definedName name="StrokeMortM">'[4]Overview Mortality &amp; Admissions'!$BE$7:$BF$38</definedName>
    <definedName name="StrokeMortP">'[4]Overview Mortality &amp; Admissions'!$BI$7:$BJ$38</definedName>
    <definedName name="SUFFOLK" localSheetId="6">#REF!</definedName>
    <definedName name="SUFFOLK" localSheetId="4">#REF!</definedName>
    <definedName name="SUFFOLK" localSheetId="5">#REF!</definedName>
    <definedName name="SUFFOLK" localSheetId="0">#REF!</definedName>
    <definedName name="SUFFOLK">#REF!</definedName>
    <definedName name="SURREY" localSheetId="6">#REF!</definedName>
    <definedName name="SURREY" localSheetId="4">#REF!</definedName>
    <definedName name="SURREY" localSheetId="5">#REF!</definedName>
    <definedName name="SURREY" localSheetId="0">#REF!</definedName>
    <definedName name="SURREY">#REF!</definedName>
    <definedName name="SWANS" localSheetId="6">#REF!</definedName>
    <definedName name="SWANS" localSheetId="3">#REF!</definedName>
    <definedName name="SWANS" localSheetId="4">#REF!</definedName>
    <definedName name="SWANS" localSheetId="5">#REF!</definedName>
    <definedName name="SWANS" localSheetId="9">#REF!</definedName>
    <definedName name="SWANS" localSheetId="0">#REF!</definedName>
    <definedName name="SWANS" localSheetId="1">#REF!</definedName>
    <definedName name="SWANS">#REF!</definedName>
    <definedName name="SY04S1RD" localSheetId="6">#REF!</definedName>
    <definedName name="SY04S1RD" localSheetId="3">#REF!</definedName>
    <definedName name="SY04S1RD" localSheetId="4">#REF!</definedName>
    <definedName name="SY04S1RD" localSheetId="5">#REF!</definedName>
    <definedName name="SY04S1RD" localSheetId="9">#REF!</definedName>
    <definedName name="SY04S1RD" localSheetId="0">#REF!</definedName>
    <definedName name="SY04S1RD" localSheetId="1">#REF!</definedName>
    <definedName name="SY04S1RD">#REF!</definedName>
    <definedName name="SY05PCT" localSheetId="6">#REF!</definedName>
    <definedName name="SY05PCT" localSheetId="3">#REF!</definedName>
    <definedName name="SY05PCT" localSheetId="4">#REF!</definedName>
    <definedName name="SY05PCT" localSheetId="5">#REF!</definedName>
    <definedName name="SY05PCT" localSheetId="9">#REF!</definedName>
    <definedName name="SY05PCT" localSheetId="0">#REF!</definedName>
    <definedName name="SY05PCT" localSheetId="1">#REF!</definedName>
    <definedName name="SY05PCT">#REF!</definedName>
    <definedName name="thy" localSheetId="6">#REF!</definedName>
    <definedName name="thy" localSheetId="4">#REF!</definedName>
    <definedName name="thy" localSheetId="5">#REF!</definedName>
    <definedName name="thy" localSheetId="0">#REF!</definedName>
    <definedName name="thy">#REF!</definedName>
    <definedName name="TORFA" localSheetId="6">#REF!</definedName>
    <definedName name="TORFA" localSheetId="3">#REF!</definedName>
    <definedName name="TORFA" localSheetId="4">#REF!</definedName>
    <definedName name="TORFA" localSheetId="5">#REF!</definedName>
    <definedName name="TORFA" localSheetId="9">#REF!</definedName>
    <definedName name="TORFA" localSheetId="0">#REF!</definedName>
    <definedName name="TORFA" localSheetId="1">#REF!</definedName>
    <definedName name="TORFA">#REF!</definedName>
    <definedName name="TYNE_WEAR" localSheetId="6">#REF!</definedName>
    <definedName name="TYNE_WEAR" localSheetId="4">#REF!</definedName>
    <definedName name="TYNE_WEAR" localSheetId="5">#REF!</definedName>
    <definedName name="TYNE_WEAR" localSheetId="0">#REF!</definedName>
    <definedName name="TYNE_WEAR">#REF!</definedName>
    <definedName name="UANames" localSheetId="6">#REF!</definedName>
    <definedName name="UANames" localSheetId="4">#REF!</definedName>
    <definedName name="UANames" localSheetId="5">#REF!</definedName>
    <definedName name="UANames" localSheetId="0">#REF!</definedName>
    <definedName name="UANames">#REF!</definedName>
    <definedName name="Under16">'[34]Table 5'!$A$14:$G$263</definedName>
    <definedName name="Under18">'[34]Table 6'!$A$14:$C$463</definedName>
    <definedName name="VALEG" localSheetId="6">#REF!</definedName>
    <definedName name="VALEG" localSheetId="3">#REF!</definedName>
    <definedName name="VALEG" localSheetId="4">#REF!</definedName>
    <definedName name="VALEG" localSheetId="5">#REF!</definedName>
    <definedName name="VALEG" localSheetId="9">#REF!</definedName>
    <definedName name="VALEG" localSheetId="0">#REF!</definedName>
    <definedName name="VALEG" localSheetId="1">#REF!</definedName>
    <definedName name="VALEG">#REF!</definedName>
    <definedName name="W_GLAM" localSheetId="6">#REF!</definedName>
    <definedName name="W_GLAM" localSheetId="4">#REF!</definedName>
    <definedName name="W_GLAM" localSheetId="5">#REF!</definedName>
    <definedName name="W_GLAM" localSheetId="0">#REF!</definedName>
    <definedName name="W_GLAM">#REF!</definedName>
    <definedName name="W_MIDS" localSheetId="6">#REF!</definedName>
    <definedName name="W_MIDS" localSheetId="4">#REF!</definedName>
    <definedName name="W_MIDS" localSheetId="5">#REF!</definedName>
    <definedName name="W_MIDS" localSheetId="0">#REF!</definedName>
    <definedName name="W_MIDS">#REF!</definedName>
    <definedName name="W_SUSSEX" localSheetId="6">#REF!</definedName>
    <definedName name="W_SUSSEX" localSheetId="4">#REF!</definedName>
    <definedName name="W_SUSSEX" localSheetId="5">#REF!</definedName>
    <definedName name="W_SUSSEX" localSheetId="0">#REF!</definedName>
    <definedName name="W_SUSSEX">#REF!</definedName>
    <definedName name="W_YORKS" localSheetId="6">#REF!</definedName>
    <definedName name="W_YORKS" localSheetId="4">#REF!</definedName>
    <definedName name="W_YORKS" localSheetId="5">#REF!</definedName>
    <definedName name="W_YORKS" localSheetId="0">#REF!</definedName>
    <definedName name="W_YORKS">#REF!</definedName>
    <definedName name="Wales_Standardised">OFFSET([20]Controls!$M$67,0,0,COUNTA(IF([20]Controls!$B$53&lt;7,[20]Controls!$M$67:$M$76,IF([20]Controls!$B$53&gt;6,[20]Controls!$M$67:$M$72,""))))</definedName>
    <definedName name="WalesDecimal">OFFSET('[4]Interactive controls'!$X$9,0,'[4]Interactive controls'!$I$20,'[4]Interactive controls'!$I$13,1)</definedName>
    <definedName name="WalesDecimalHB">OFFSET('[4]Interactive controls'!$X$34,0,'[4]Interactive controls'!$I$20,'[4]Interactive controls'!$G$16,1)</definedName>
    <definedName name="WalesDecimalXY">OFFSET('[4]Interactive controls'!$X$9,0,0,'[4]Interactive controls'!$I$13,1)</definedName>
    <definedName name="WARDS102" localSheetId="6">#REF!</definedName>
    <definedName name="WARDS102" localSheetId="3">#REF!</definedName>
    <definedName name="WARDS102" localSheetId="4">#REF!</definedName>
    <definedName name="WARDS102" localSheetId="5">#REF!</definedName>
    <definedName name="WARDS102" localSheetId="9">#REF!</definedName>
    <definedName name="WARDS102" localSheetId="0">#REF!</definedName>
    <definedName name="WARDS102" localSheetId="1">#REF!</definedName>
    <definedName name="WARDS102">#REF!</definedName>
    <definedName name="WARDS112" localSheetId="6">#REF!</definedName>
    <definedName name="WARDS112" localSheetId="3">#REF!</definedName>
    <definedName name="WARDS112" localSheetId="4">#REF!</definedName>
    <definedName name="WARDS112" localSheetId="5">#REF!</definedName>
    <definedName name="WARDS112" localSheetId="9">#REF!</definedName>
    <definedName name="WARDS112" localSheetId="0">#REF!</definedName>
    <definedName name="WARDS112" localSheetId="1">#REF!</definedName>
    <definedName name="WARDS112">#REF!</definedName>
    <definedName name="WARWICKS" localSheetId="6">#REF!</definedName>
    <definedName name="WARWICKS" localSheetId="4">#REF!</definedName>
    <definedName name="WARWICKS" localSheetId="5">#REF!</definedName>
    <definedName name="WARWICKS" localSheetId="0">#REF!</definedName>
    <definedName name="WARWICKS">#REF!</definedName>
    <definedName name="WILTS" localSheetId="6">#REF!</definedName>
    <definedName name="WILTS" localSheetId="4">#REF!</definedName>
    <definedName name="WILTS" localSheetId="5">#REF!</definedName>
    <definedName name="WILTS" localSheetId="0">#REF!</definedName>
    <definedName name="WILTS">#REF!</definedName>
    <definedName name="WREXH" localSheetId="6">#REF!</definedName>
    <definedName name="WREXH" localSheetId="3">#REF!</definedName>
    <definedName name="WREXH" localSheetId="4">#REF!</definedName>
    <definedName name="WREXH" localSheetId="5">#REF!</definedName>
    <definedName name="WREXH" localSheetId="9">#REF!</definedName>
    <definedName name="WREXH" localSheetId="0">#REF!</definedName>
    <definedName name="WREXH" localSheetId="1">#REF!</definedName>
    <definedName name="WREXH">#REF!</definedName>
    <definedName name="Years">OFFSET([20]Controls!$H$67,0,0,COUNTA(IF([20]Controls!$B$53&lt;7,[20]Controls!$H$67:$H$76,IF([20]Controls!$B$53&gt;6,[20]Controls!$H$67:$H$72,""))))</definedName>
    <definedName name="ytu" localSheetId="6">#REF!</definedName>
    <definedName name="ytu" localSheetId="4">#REF!</definedName>
    <definedName name="ytu" localSheetId="5">#REF!</definedName>
    <definedName name="ytu" localSheetId="0">#REF!</definedName>
    <definedName name="ytu">#REF!</definedName>
  </definedNames>
  <calcPr calcId="162913"/>
</workbook>
</file>

<file path=xl/calcChain.xml><?xml version="1.0" encoding="utf-8"?>
<calcChain xmlns="http://schemas.openxmlformats.org/spreadsheetml/2006/main">
  <c r="G12" i="2" l="1"/>
  <c r="H6" i="2" s="1"/>
  <c r="G13" i="27"/>
  <c r="H6" i="27" s="1"/>
  <c r="B38" i="26" l="1"/>
  <c r="B37" i="26"/>
  <c r="H102" i="7" l="1"/>
  <c r="P107" i="7" s="1"/>
  <c r="Q107" i="7" s="1"/>
  <c r="I102" i="7"/>
  <c r="P211" i="7" s="1"/>
  <c r="Q211" i="7" s="1"/>
  <c r="H106" i="7"/>
  <c r="P103" i="7" s="1"/>
  <c r="Q103" i="7" s="1"/>
  <c r="I106" i="7"/>
  <c r="P207" i="7" s="1"/>
  <c r="Q207" i="7" s="1"/>
  <c r="P38" i="7"/>
  <c r="P39" i="7"/>
  <c r="P40" i="7"/>
  <c r="P41" i="7"/>
  <c r="P42" i="7"/>
  <c r="P43" i="7"/>
  <c r="P44" i="7"/>
  <c r="P30" i="7"/>
  <c r="P31" i="7"/>
  <c r="P32" i="7"/>
  <c r="P33" i="7"/>
  <c r="P34" i="7"/>
  <c r="P35" i="7"/>
  <c r="P36" i="7"/>
  <c r="P22" i="7"/>
  <c r="P23" i="7"/>
  <c r="P24" i="7"/>
  <c r="P25" i="7"/>
  <c r="P26" i="7"/>
  <c r="P27" i="7"/>
  <c r="P28" i="7"/>
  <c r="P14" i="7"/>
  <c r="P15" i="7"/>
  <c r="P16" i="7"/>
  <c r="P17" i="7"/>
  <c r="P18" i="7"/>
  <c r="P19" i="7"/>
  <c r="P20" i="7"/>
  <c r="P6" i="7"/>
  <c r="P7" i="7"/>
  <c r="P8" i="7"/>
  <c r="P9" i="7"/>
  <c r="P10" i="7"/>
  <c r="P11" i="7"/>
  <c r="P12" i="7"/>
  <c r="P198" i="7"/>
  <c r="P199" i="7"/>
  <c r="P200" i="7"/>
  <c r="P201" i="7"/>
  <c r="P202" i="7"/>
  <c r="P203" i="7"/>
  <c r="P204" i="7"/>
  <c r="P190" i="7"/>
  <c r="P191" i="7"/>
  <c r="P192" i="7"/>
  <c r="P193" i="7"/>
  <c r="P194" i="7"/>
  <c r="P195" i="7"/>
  <c r="P196" i="7"/>
  <c r="P182" i="7"/>
  <c r="P183" i="7"/>
  <c r="P184" i="7"/>
  <c r="P185" i="7"/>
  <c r="P186" i="7"/>
  <c r="P187" i="7"/>
  <c r="P188" i="7"/>
  <c r="P174" i="7"/>
  <c r="P175" i="7"/>
  <c r="P176" i="7"/>
  <c r="P177" i="7"/>
  <c r="P178" i="7"/>
  <c r="P179" i="7"/>
  <c r="P180" i="7"/>
  <c r="P166" i="7"/>
  <c r="P167" i="7"/>
  <c r="P168" i="7"/>
  <c r="P169" i="7"/>
  <c r="P170" i="7"/>
  <c r="P171" i="7"/>
  <c r="P172" i="7"/>
  <c r="P164" i="7"/>
  <c r="P158" i="7"/>
  <c r="P159" i="7"/>
  <c r="P160" i="7"/>
  <c r="P161" i="7"/>
  <c r="P162" i="7"/>
  <c r="P163" i="7"/>
  <c r="P150" i="7"/>
  <c r="P151" i="7"/>
  <c r="P152" i="7"/>
  <c r="P153" i="7"/>
  <c r="P154" i="7"/>
  <c r="P155" i="7"/>
  <c r="P156" i="7"/>
  <c r="P142" i="7"/>
  <c r="P143" i="7"/>
  <c r="P144" i="7"/>
  <c r="P145" i="7"/>
  <c r="P146" i="7"/>
  <c r="P147" i="7"/>
  <c r="P148" i="7"/>
  <c r="P134" i="7"/>
  <c r="P135" i="7"/>
  <c r="P136" i="7"/>
  <c r="P137" i="7"/>
  <c r="P138" i="7"/>
  <c r="P139" i="7"/>
  <c r="P140" i="7"/>
  <c r="P126" i="7"/>
  <c r="P127" i="7"/>
  <c r="P128" i="7"/>
  <c r="P129" i="7"/>
  <c r="P130" i="7"/>
  <c r="P131" i="7"/>
  <c r="P132" i="7"/>
  <c r="P110" i="7"/>
  <c r="P111" i="7"/>
  <c r="P112" i="7"/>
  <c r="P113" i="7"/>
  <c r="P114" i="7"/>
  <c r="P115" i="7"/>
  <c r="P116" i="7"/>
  <c r="P94" i="7"/>
  <c r="P95" i="7"/>
  <c r="P96" i="7"/>
  <c r="P97" i="7"/>
  <c r="P98" i="7"/>
  <c r="P99" i="7"/>
  <c r="P100" i="7"/>
  <c r="P86" i="7"/>
  <c r="P87" i="7"/>
  <c r="P88" i="7"/>
  <c r="P89" i="7"/>
  <c r="P90" i="7"/>
  <c r="P91" i="7"/>
  <c r="P92" i="7"/>
  <c r="P84" i="7"/>
  <c r="P78" i="7"/>
  <c r="P79" i="7"/>
  <c r="P80" i="7"/>
  <c r="P81" i="7"/>
  <c r="P82" i="7"/>
  <c r="P83" i="7"/>
  <c r="P70" i="7"/>
  <c r="P71" i="7"/>
  <c r="P72" i="7"/>
  <c r="P73" i="7"/>
  <c r="P74" i="7"/>
  <c r="P75" i="7"/>
  <c r="P76" i="7"/>
  <c r="P62" i="7"/>
  <c r="P63" i="7"/>
  <c r="P64" i="7"/>
  <c r="P65" i="7"/>
  <c r="P66" i="7"/>
  <c r="P67" i="7"/>
  <c r="P68" i="7"/>
  <c r="P54" i="7"/>
  <c r="P55" i="7"/>
  <c r="P56" i="7"/>
  <c r="P57" i="7"/>
  <c r="P58" i="7"/>
  <c r="P59" i="7"/>
  <c r="P60" i="7"/>
  <c r="P46" i="7"/>
  <c r="P47" i="7"/>
  <c r="P48" i="7"/>
  <c r="P49" i="7"/>
  <c r="P50" i="7"/>
  <c r="P51" i="7"/>
  <c r="P52" i="7"/>
  <c r="P310" i="7"/>
  <c r="P311" i="7"/>
  <c r="P312" i="7"/>
  <c r="P313" i="7"/>
  <c r="P314" i="7"/>
  <c r="P315" i="7"/>
  <c r="P316" i="7"/>
  <c r="P309" i="7"/>
  <c r="P302" i="7"/>
  <c r="P303" i="7"/>
  <c r="P304" i="7"/>
  <c r="P305" i="7"/>
  <c r="P306" i="7"/>
  <c r="P307" i="7"/>
  <c r="P308" i="7"/>
  <c r="P301" i="7"/>
  <c r="P294" i="7"/>
  <c r="P295" i="7"/>
  <c r="P296" i="7"/>
  <c r="P297" i="7"/>
  <c r="P298" i="7"/>
  <c r="P299" i="7"/>
  <c r="P300" i="7"/>
  <c r="P293" i="7"/>
  <c r="P286" i="7"/>
  <c r="P287" i="7"/>
  <c r="P288" i="7"/>
  <c r="P289" i="7"/>
  <c r="P290" i="7"/>
  <c r="P291" i="7"/>
  <c r="P292" i="7"/>
  <c r="P285" i="7"/>
  <c r="P278" i="7"/>
  <c r="P279" i="7"/>
  <c r="P280" i="7"/>
  <c r="P281" i="7"/>
  <c r="P282" i="7"/>
  <c r="P283" i="7"/>
  <c r="P284" i="7"/>
  <c r="P277" i="7"/>
  <c r="P270" i="7"/>
  <c r="P271" i="7"/>
  <c r="P272" i="7"/>
  <c r="P273" i="7"/>
  <c r="P274" i="7"/>
  <c r="P275" i="7"/>
  <c r="P276" i="7"/>
  <c r="P269" i="7"/>
  <c r="P262" i="7"/>
  <c r="P263" i="7"/>
  <c r="P264" i="7"/>
  <c r="P265" i="7"/>
  <c r="P266" i="7"/>
  <c r="P267" i="7"/>
  <c r="P268" i="7"/>
  <c r="P261" i="7"/>
  <c r="P257" i="7"/>
  <c r="P258" i="7"/>
  <c r="P259" i="7"/>
  <c r="P260" i="7"/>
  <c r="P254" i="7"/>
  <c r="P255" i="7"/>
  <c r="P256" i="7"/>
  <c r="P253" i="7"/>
  <c r="P246" i="7"/>
  <c r="P247" i="7"/>
  <c r="P248" i="7"/>
  <c r="P249" i="7"/>
  <c r="P250" i="7"/>
  <c r="P251" i="7"/>
  <c r="P252" i="7"/>
  <c r="P245" i="7"/>
  <c r="P238" i="7"/>
  <c r="P239" i="7"/>
  <c r="P240" i="7"/>
  <c r="P241" i="7"/>
  <c r="P242" i="7"/>
  <c r="P243" i="7"/>
  <c r="P244" i="7"/>
  <c r="P237" i="7"/>
  <c r="P118" i="7"/>
  <c r="P119" i="7"/>
  <c r="P120" i="7"/>
  <c r="P121" i="7"/>
  <c r="P122" i="7"/>
  <c r="P123" i="7"/>
  <c r="P124" i="7"/>
  <c r="P117" i="7"/>
  <c r="P230" i="7"/>
  <c r="P231" i="7"/>
  <c r="P232" i="7"/>
  <c r="P233" i="7"/>
  <c r="P234" i="7"/>
  <c r="P235" i="7"/>
  <c r="P236" i="7"/>
  <c r="P229" i="7"/>
  <c r="P228" i="7"/>
  <c r="P222" i="7"/>
  <c r="P223" i="7"/>
  <c r="P224" i="7"/>
  <c r="P225" i="7"/>
  <c r="P226" i="7"/>
  <c r="P227" i="7"/>
  <c r="P221" i="7"/>
  <c r="P214" i="7"/>
  <c r="P215" i="7"/>
  <c r="P216" i="7"/>
  <c r="P217" i="7"/>
  <c r="P218" i="7"/>
  <c r="P219" i="7"/>
  <c r="P220" i="7"/>
  <c r="P213" i="7"/>
  <c r="E102" i="7"/>
  <c r="F102" i="7"/>
  <c r="E103" i="7"/>
  <c r="H103" i="7" s="1"/>
  <c r="P101" i="7" s="1"/>
  <c r="Q101" i="7" s="1"/>
  <c r="F103" i="7"/>
  <c r="I103" i="7" s="1"/>
  <c r="P205" i="7" s="1"/>
  <c r="Q205" i="7" s="1"/>
  <c r="E104" i="7"/>
  <c r="H104" i="7" s="1"/>
  <c r="P105" i="7" s="1"/>
  <c r="Q105" i="7" s="1"/>
  <c r="F104" i="7"/>
  <c r="I104" i="7" s="1"/>
  <c r="P209" i="7" s="1"/>
  <c r="Q209" i="7" s="1"/>
  <c r="E105" i="7"/>
  <c r="H105" i="7" s="1"/>
  <c r="P106" i="7" s="1"/>
  <c r="Q106" i="7" s="1"/>
  <c r="F105" i="7"/>
  <c r="I105" i="7" s="1"/>
  <c r="P210" i="7" s="1"/>
  <c r="Q210" i="7" s="1"/>
  <c r="E106" i="7"/>
  <c r="F106" i="7"/>
  <c r="E107" i="7"/>
  <c r="H107" i="7" s="1"/>
  <c r="P102" i="7" s="1"/>
  <c r="Q102" i="7" s="1"/>
  <c r="F107" i="7"/>
  <c r="I107" i="7" s="1"/>
  <c r="P206" i="7" s="1"/>
  <c r="Q206" i="7" s="1"/>
  <c r="F101" i="7"/>
  <c r="I101" i="7" s="1"/>
  <c r="P208" i="7" s="1"/>
  <c r="Q208" i="7" s="1"/>
  <c r="E101" i="7"/>
  <c r="H101" i="7" s="1"/>
  <c r="P104" i="7" s="1"/>
  <c r="Q104" i="7" s="1"/>
  <c r="O316" i="7"/>
  <c r="N316" i="7"/>
  <c r="O315" i="7"/>
  <c r="N315" i="7"/>
  <c r="O314" i="7"/>
  <c r="N314" i="7"/>
  <c r="O313" i="7"/>
  <c r="N313" i="7"/>
  <c r="O312" i="7"/>
  <c r="N312" i="7"/>
  <c r="O311" i="7"/>
  <c r="N311" i="7"/>
  <c r="O310" i="7"/>
  <c r="N310" i="7"/>
  <c r="O309" i="7"/>
  <c r="N309" i="7"/>
  <c r="O308" i="7"/>
  <c r="N308" i="7"/>
  <c r="O307" i="7"/>
  <c r="N307" i="7"/>
  <c r="O306" i="7"/>
  <c r="N306" i="7"/>
  <c r="O305" i="7"/>
  <c r="N305" i="7"/>
  <c r="O304" i="7"/>
  <c r="N304" i="7"/>
  <c r="O303" i="7"/>
  <c r="N303" i="7"/>
  <c r="O302" i="7"/>
  <c r="N302" i="7"/>
  <c r="O301" i="7"/>
  <c r="N301" i="7"/>
  <c r="O300" i="7"/>
  <c r="N300" i="7"/>
  <c r="O299" i="7"/>
  <c r="N299" i="7"/>
  <c r="O298" i="7"/>
  <c r="N298" i="7"/>
  <c r="O297" i="7"/>
  <c r="N297" i="7"/>
  <c r="O296" i="7"/>
  <c r="N296" i="7"/>
  <c r="O295" i="7"/>
  <c r="N295" i="7"/>
  <c r="O294" i="7"/>
  <c r="N294" i="7"/>
  <c r="O293" i="7"/>
  <c r="N293" i="7"/>
  <c r="O292" i="7"/>
  <c r="N292" i="7"/>
  <c r="O291" i="7"/>
  <c r="N291" i="7"/>
  <c r="O290" i="7"/>
  <c r="N290" i="7"/>
  <c r="O289" i="7"/>
  <c r="N289" i="7"/>
  <c r="O288" i="7"/>
  <c r="N288" i="7"/>
  <c r="O287" i="7"/>
  <c r="N287" i="7"/>
  <c r="O286" i="7"/>
  <c r="N286" i="7"/>
  <c r="O285" i="7"/>
  <c r="N285" i="7"/>
  <c r="O284" i="7"/>
  <c r="N284" i="7"/>
  <c r="O283" i="7"/>
  <c r="N283" i="7"/>
  <c r="O282" i="7"/>
  <c r="N282" i="7"/>
  <c r="O281" i="7"/>
  <c r="N281" i="7"/>
  <c r="O280" i="7"/>
  <c r="N280" i="7"/>
  <c r="O279" i="7"/>
  <c r="N279" i="7"/>
  <c r="O278" i="7"/>
  <c r="N278" i="7"/>
  <c r="O277" i="7"/>
  <c r="N277" i="7"/>
  <c r="O276" i="7"/>
  <c r="N276" i="7"/>
  <c r="O275" i="7"/>
  <c r="N275" i="7"/>
  <c r="O274" i="7"/>
  <c r="N274" i="7"/>
  <c r="O273" i="7"/>
  <c r="N273" i="7"/>
  <c r="O272" i="7"/>
  <c r="N272" i="7"/>
  <c r="O271" i="7"/>
  <c r="N271" i="7"/>
  <c r="O270" i="7"/>
  <c r="N270" i="7"/>
  <c r="O269" i="7"/>
  <c r="N269" i="7"/>
  <c r="O268" i="7"/>
  <c r="N268" i="7"/>
  <c r="O267" i="7"/>
  <c r="N267" i="7"/>
  <c r="O266" i="7"/>
  <c r="N266" i="7"/>
  <c r="O265" i="7"/>
  <c r="N265" i="7"/>
  <c r="O264" i="7"/>
  <c r="N264" i="7"/>
  <c r="O263" i="7"/>
  <c r="N263" i="7"/>
  <c r="O262" i="7"/>
  <c r="N262" i="7"/>
  <c r="O261" i="7"/>
  <c r="N261" i="7"/>
  <c r="O260" i="7"/>
  <c r="N260" i="7"/>
  <c r="O259" i="7"/>
  <c r="N259" i="7"/>
  <c r="O258" i="7"/>
  <c r="N258" i="7"/>
  <c r="O257" i="7"/>
  <c r="N257" i="7"/>
  <c r="O256" i="7"/>
  <c r="N256" i="7"/>
  <c r="O255" i="7"/>
  <c r="N255" i="7"/>
  <c r="O254" i="7"/>
  <c r="N254" i="7"/>
  <c r="O253" i="7"/>
  <c r="N253" i="7"/>
  <c r="O252" i="7"/>
  <c r="N252" i="7"/>
  <c r="O251" i="7"/>
  <c r="N251" i="7"/>
  <c r="O250" i="7"/>
  <c r="N250" i="7"/>
  <c r="O249" i="7"/>
  <c r="N249" i="7"/>
  <c r="O248" i="7"/>
  <c r="N248" i="7"/>
  <c r="O247" i="7"/>
  <c r="N247" i="7"/>
  <c r="O246" i="7"/>
  <c r="N246" i="7"/>
  <c r="O245" i="7"/>
  <c r="N245" i="7"/>
  <c r="O244" i="7"/>
  <c r="N244" i="7"/>
  <c r="O243" i="7"/>
  <c r="N243" i="7"/>
  <c r="O242" i="7"/>
  <c r="N242" i="7"/>
  <c r="O241" i="7"/>
  <c r="N241" i="7"/>
  <c r="O240" i="7"/>
  <c r="N240" i="7"/>
  <c r="O239" i="7"/>
  <c r="N239" i="7"/>
  <c r="O238" i="7"/>
  <c r="N238" i="7"/>
  <c r="O237" i="7"/>
  <c r="N237" i="7"/>
  <c r="O236" i="7"/>
  <c r="N236" i="7"/>
  <c r="O235" i="7"/>
  <c r="N235" i="7"/>
  <c r="O234" i="7"/>
  <c r="N234" i="7"/>
  <c r="O233" i="7"/>
  <c r="N233" i="7"/>
  <c r="O232" i="7"/>
  <c r="N232" i="7"/>
  <c r="O231" i="7"/>
  <c r="N231" i="7"/>
  <c r="O230" i="7"/>
  <c r="N230" i="7"/>
  <c r="O229" i="7"/>
  <c r="N229" i="7"/>
  <c r="O228" i="7"/>
  <c r="N228" i="7"/>
  <c r="O227" i="7"/>
  <c r="N227" i="7"/>
  <c r="O226" i="7"/>
  <c r="N226" i="7"/>
  <c r="O225" i="7"/>
  <c r="N225" i="7"/>
  <c r="O224" i="7"/>
  <c r="N224" i="7"/>
  <c r="O223" i="7"/>
  <c r="N223" i="7"/>
  <c r="O222" i="7"/>
  <c r="N222" i="7"/>
  <c r="O221" i="7"/>
  <c r="N221" i="7"/>
  <c r="O220" i="7"/>
  <c r="N220" i="7"/>
  <c r="O219" i="7"/>
  <c r="N219" i="7"/>
  <c r="O218" i="7"/>
  <c r="N218" i="7"/>
  <c r="O217" i="7"/>
  <c r="N217" i="7"/>
  <c r="O216" i="7"/>
  <c r="N216" i="7"/>
  <c r="O215" i="7"/>
  <c r="N215" i="7"/>
  <c r="O214" i="7"/>
  <c r="N214" i="7"/>
  <c r="O213" i="7"/>
  <c r="N213" i="7"/>
  <c r="O205" i="7"/>
  <c r="O206" i="7"/>
  <c r="O207" i="7"/>
  <c r="O208" i="7"/>
  <c r="O209" i="7"/>
  <c r="O210" i="7"/>
  <c r="O211" i="7"/>
  <c r="O212" i="7"/>
  <c r="N205" i="7"/>
  <c r="N206" i="7"/>
  <c r="N207" i="7"/>
  <c r="N208" i="7"/>
  <c r="N209" i="7"/>
  <c r="N210" i="7"/>
  <c r="N211" i="7"/>
  <c r="N212" i="7"/>
  <c r="N204" i="7"/>
  <c r="O101" i="7"/>
  <c r="O102" i="7"/>
  <c r="O103" i="7"/>
  <c r="O104" i="7"/>
  <c r="O105" i="7"/>
  <c r="O106" i="7"/>
  <c r="O107" i="7"/>
  <c r="O108" i="7"/>
  <c r="O109" i="7"/>
  <c r="O100" i="7"/>
  <c r="N101" i="7"/>
  <c r="N102" i="7"/>
  <c r="N103" i="7"/>
  <c r="N104" i="7"/>
  <c r="N105" i="7"/>
  <c r="N106" i="7"/>
  <c r="N107" i="7"/>
  <c r="N108" i="7"/>
  <c r="N100" i="7"/>
  <c r="F13" i="2"/>
  <c r="H4" i="2" s="1"/>
  <c r="B40" i="26"/>
  <c r="B39" i="26"/>
  <c r="B33" i="26"/>
  <c r="B34" i="26"/>
  <c r="B35" i="26"/>
  <c r="B32" i="26"/>
  <c r="P5" i="7"/>
  <c r="F15" i="27"/>
  <c r="F14" i="27"/>
  <c r="F13" i="27"/>
  <c r="H4" i="27" l="1"/>
  <c r="B29" i="26"/>
  <c r="C38" i="27"/>
  <c r="E18" i="27"/>
  <c r="C36" i="27"/>
  <c r="C40" i="27"/>
  <c r="C41" i="27"/>
  <c r="C37" i="27"/>
  <c r="C35" i="27"/>
  <c r="C39" i="27"/>
  <c r="C34" i="27"/>
  <c r="B39" i="9"/>
  <c r="B38" i="9"/>
  <c r="B37" i="9"/>
  <c r="B36" i="9"/>
  <c r="B35" i="9"/>
  <c r="B34" i="9"/>
  <c r="B33" i="9"/>
  <c r="B32" i="9"/>
  <c r="B31" i="9"/>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5" i="7"/>
  <c r="I38" i="27" l="1"/>
  <c r="H35" i="26" s="1"/>
  <c r="H38" i="27"/>
  <c r="G35" i="26" s="1"/>
  <c r="D38" i="27"/>
  <c r="C35" i="26" s="1"/>
  <c r="F38" i="27"/>
  <c r="E35" i="26" s="1"/>
  <c r="G38" i="27"/>
  <c r="F35" i="26" s="1"/>
  <c r="E38" i="27"/>
  <c r="D35" i="26" s="1"/>
  <c r="E34" i="27"/>
  <c r="D39" i="26" s="1"/>
  <c r="I34" i="27"/>
  <c r="H39" i="26" s="1"/>
  <c r="H34" i="27"/>
  <c r="G39" i="26" s="1"/>
  <c r="G34" i="27"/>
  <c r="F39" i="26" s="1"/>
  <c r="F34" i="27"/>
  <c r="E39" i="26" s="1"/>
  <c r="D34" i="27"/>
  <c r="C39" i="26" s="1"/>
  <c r="I36" i="27"/>
  <c r="H33" i="26" s="1"/>
  <c r="H36" i="27"/>
  <c r="G33" i="26" s="1"/>
  <c r="G36" i="27"/>
  <c r="F33" i="26" s="1"/>
  <c r="F36" i="27"/>
  <c r="E33" i="26" s="1"/>
  <c r="E36" i="27"/>
  <c r="D33" i="26" s="1"/>
  <c r="D36" i="27"/>
  <c r="C33" i="26" s="1"/>
  <c r="E37" i="27"/>
  <c r="D34" i="26" s="1"/>
  <c r="D37" i="27"/>
  <c r="C34" i="26" s="1"/>
  <c r="I37" i="27"/>
  <c r="H34" i="26" s="1"/>
  <c r="H37" i="27"/>
  <c r="G34" i="26" s="1"/>
  <c r="G37" i="27"/>
  <c r="F34" i="26" s="1"/>
  <c r="F37" i="27"/>
  <c r="E34" i="26" s="1"/>
  <c r="I39" i="27"/>
  <c r="H39" i="27"/>
  <c r="G39" i="27"/>
  <c r="F39" i="27"/>
  <c r="E39" i="27"/>
  <c r="D39" i="27"/>
  <c r="E41" i="27"/>
  <c r="D38" i="26" s="1"/>
  <c r="D41" i="27"/>
  <c r="C38" i="26" s="1"/>
  <c r="I41" i="27"/>
  <c r="H38" i="26" s="1"/>
  <c r="H41" i="27"/>
  <c r="G38" i="26" s="1"/>
  <c r="G41" i="27"/>
  <c r="F38" i="26" s="1"/>
  <c r="F41" i="27"/>
  <c r="E38" i="26" s="1"/>
  <c r="I35" i="27"/>
  <c r="H32" i="26" s="1"/>
  <c r="H35" i="27"/>
  <c r="G32" i="26" s="1"/>
  <c r="G35" i="27"/>
  <c r="F32" i="26" s="1"/>
  <c r="F35" i="27"/>
  <c r="E32" i="26" s="1"/>
  <c r="E35" i="27"/>
  <c r="D32" i="26" s="1"/>
  <c r="D35" i="27"/>
  <c r="C32" i="26" s="1"/>
  <c r="E40" i="27"/>
  <c r="D37" i="26" s="1"/>
  <c r="D40" i="27"/>
  <c r="C37" i="26" s="1"/>
  <c r="I40" i="27"/>
  <c r="H37" i="26" s="1"/>
  <c r="H40" i="27"/>
  <c r="G37" i="26" s="1"/>
  <c r="G40" i="27"/>
  <c r="F37" i="26" s="1"/>
  <c r="F40" i="27"/>
  <c r="E37" i="26" s="1"/>
  <c r="C29" i="27"/>
  <c r="C27" i="27"/>
  <c r="C25" i="27"/>
  <c r="D25" i="27" s="1"/>
  <c r="C23" i="27"/>
  <c r="D23" i="27" s="1"/>
  <c r="C28" i="27"/>
  <c r="H13" i="27" s="1"/>
  <c r="C24" i="27"/>
  <c r="D24" i="27" s="1"/>
  <c r="C26" i="27"/>
  <c r="D26" i="27" s="1"/>
  <c r="C22" i="27"/>
  <c r="L22" i="27" s="1"/>
  <c r="J7" i="27" l="1"/>
  <c r="D28" i="27"/>
  <c r="D29" i="27"/>
  <c r="H14" i="27"/>
  <c r="I22" i="27"/>
  <c r="H22" i="27"/>
  <c r="G22" i="27"/>
  <c r="E22" i="27"/>
  <c r="D22" i="27"/>
  <c r="H7" i="27" s="1"/>
  <c r="F22" i="27"/>
  <c r="J22" i="2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5" i="7"/>
  <c r="P197" i="7" l="1"/>
  <c r="P189" i="7"/>
  <c r="P181" i="7"/>
  <c r="P173" i="7"/>
  <c r="P165" i="7"/>
  <c r="P157" i="7"/>
  <c r="P149" i="7"/>
  <c r="P141" i="7"/>
  <c r="P133" i="7"/>
  <c r="P125" i="7"/>
  <c r="P109" i="7"/>
  <c r="E45" i="7"/>
  <c r="F45" i="7"/>
  <c r="P45" i="7"/>
  <c r="E46" i="7"/>
  <c r="F46" i="7"/>
  <c r="E47" i="7"/>
  <c r="F47" i="7"/>
  <c r="E48" i="7"/>
  <c r="F48" i="7"/>
  <c r="E61" i="7"/>
  <c r="F61" i="7"/>
  <c r="P61" i="7"/>
  <c r="E62" i="7"/>
  <c r="F62" i="7"/>
  <c r="E63" i="7"/>
  <c r="F63" i="7"/>
  <c r="E64" i="7"/>
  <c r="F64" i="7"/>
  <c r="F99" i="7"/>
  <c r="E99" i="7"/>
  <c r="F98" i="7"/>
  <c r="E98" i="7"/>
  <c r="F97" i="7"/>
  <c r="E97" i="7"/>
  <c r="F96" i="7"/>
  <c r="E96" i="7"/>
  <c r="F95" i="7"/>
  <c r="E95" i="7"/>
  <c r="F94" i="7"/>
  <c r="E94" i="7"/>
  <c r="P93" i="7"/>
  <c r="F93" i="7"/>
  <c r="E93" i="7"/>
  <c r="F91" i="7"/>
  <c r="E91" i="7"/>
  <c r="F90" i="7"/>
  <c r="E90" i="7"/>
  <c r="F89" i="7"/>
  <c r="E89" i="7"/>
  <c r="F88" i="7"/>
  <c r="E88" i="7"/>
  <c r="F87" i="7"/>
  <c r="E87" i="7"/>
  <c r="F86" i="7"/>
  <c r="E86" i="7"/>
  <c r="P85" i="7"/>
  <c r="F85" i="7"/>
  <c r="E85" i="7"/>
  <c r="F83" i="7"/>
  <c r="E83" i="7"/>
  <c r="F82" i="7"/>
  <c r="E82" i="7"/>
  <c r="F81" i="7"/>
  <c r="E81" i="7"/>
  <c r="F80" i="7"/>
  <c r="E80" i="7"/>
  <c r="F79" i="7"/>
  <c r="E79" i="7"/>
  <c r="F78" i="7"/>
  <c r="E78" i="7"/>
  <c r="P77" i="7"/>
  <c r="F77" i="7"/>
  <c r="E77" i="7"/>
  <c r="F75" i="7"/>
  <c r="E75" i="7"/>
  <c r="F74" i="7"/>
  <c r="E74" i="7"/>
  <c r="F73" i="7"/>
  <c r="E73" i="7"/>
  <c r="F72" i="7"/>
  <c r="E72" i="7"/>
  <c r="F71" i="7"/>
  <c r="E71" i="7"/>
  <c r="F70" i="7"/>
  <c r="E70" i="7"/>
  <c r="P69" i="7"/>
  <c r="F69" i="7"/>
  <c r="E69" i="7"/>
  <c r="F67" i="7"/>
  <c r="E67" i="7"/>
  <c r="F66" i="7"/>
  <c r="E66" i="7"/>
  <c r="F65" i="7"/>
  <c r="E65" i="7"/>
  <c r="F59" i="7"/>
  <c r="E59" i="7"/>
  <c r="F58" i="7"/>
  <c r="E58" i="7"/>
  <c r="F57" i="7"/>
  <c r="E57" i="7"/>
  <c r="F56" i="7"/>
  <c r="E56" i="7"/>
  <c r="F55" i="7"/>
  <c r="E55" i="7"/>
  <c r="F54" i="7"/>
  <c r="E54" i="7"/>
  <c r="P53" i="7"/>
  <c r="F53" i="7"/>
  <c r="E53" i="7"/>
  <c r="F51" i="7"/>
  <c r="E51" i="7"/>
  <c r="F50" i="7"/>
  <c r="E50" i="7"/>
  <c r="F49" i="7"/>
  <c r="E49" i="7"/>
  <c r="F43" i="7"/>
  <c r="E43" i="7"/>
  <c r="F42" i="7"/>
  <c r="E42" i="7"/>
  <c r="F41" i="7"/>
  <c r="E41" i="7"/>
  <c r="F40" i="7"/>
  <c r="E40" i="7"/>
  <c r="F39" i="7"/>
  <c r="E39" i="7"/>
  <c r="F38" i="7"/>
  <c r="E38" i="7"/>
  <c r="P37" i="7"/>
  <c r="F37" i="7"/>
  <c r="E37" i="7"/>
  <c r="F35" i="7"/>
  <c r="E35" i="7"/>
  <c r="F34" i="7"/>
  <c r="E34" i="7"/>
  <c r="F33" i="7"/>
  <c r="E33" i="7"/>
  <c r="F32" i="7"/>
  <c r="E32" i="7"/>
  <c r="F31" i="7"/>
  <c r="E31" i="7"/>
  <c r="F30" i="7"/>
  <c r="E30" i="7"/>
  <c r="P29" i="7"/>
  <c r="F29" i="7"/>
  <c r="E29" i="7"/>
  <c r="F27" i="7"/>
  <c r="E27" i="7"/>
  <c r="F26" i="7"/>
  <c r="E26" i="7"/>
  <c r="F25" i="7"/>
  <c r="E25" i="7"/>
  <c r="F24" i="7"/>
  <c r="E24" i="7"/>
  <c r="F23" i="7"/>
  <c r="E23" i="7"/>
  <c r="F22" i="7"/>
  <c r="E22" i="7"/>
  <c r="P21" i="7"/>
  <c r="F21" i="7"/>
  <c r="E21" i="7"/>
  <c r="F19" i="7"/>
  <c r="E19" i="7"/>
  <c r="F18" i="7"/>
  <c r="E18" i="7"/>
  <c r="F17" i="7"/>
  <c r="E17" i="7"/>
  <c r="F16" i="7"/>
  <c r="E16" i="7"/>
  <c r="F15" i="7"/>
  <c r="E15" i="7"/>
  <c r="F14" i="7"/>
  <c r="E14" i="7"/>
  <c r="P13" i="7"/>
  <c r="F13" i="7"/>
  <c r="E13" i="7"/>
  <c r="F11" i="7"/>
  <c r="E11" i="7"/>
  <c r="F10" i="7"/>
  <c r="E10" i="7"/>
  <c r="F9" i="7"/>
  <c r="E9" i="7"/>
  <c r="F8" i="7"/>
  <c r="E8" i="7"/>
  <c r="F7" i="7"/>
  <c r="E7" i="7"/>
  <c r="F6" i="7"/>
  <c r="E6" i="7"/>
  <c r="F5" i="7"/>
  <c r="E5" i="7"/>
  <c r="F12" i="2"/>
  <c r="B29" i="9" l="1"/>
  <c r="C37" i="2"/>
  <c r="C41" i="2"/>
  <c r="C39" i="2"/>
  <c r="C34" i="2"/>
  <c r="C36" i="2"/>
  <c r="C40" i="2"/>
  <c r="C35" i="2"/>
  <c r="C38" i="2"/>
  <c r="H12" i="2"/>
  <c r="C27" i="2" l="1"/>
  <c r="D27" i="2" s="1"/>
  <c r="C28" i="2"/>
  <c r="D28" i="2" s="1"/>
  <c r="H7" i="2" s="1"/>
  <c r="F36" i="2"/>
  <c r="F33" i="9" s="1"/>
  <c r="E36" i="2"/>
  <c r="D36" i="2"/>
  <c r="F37" i="2"/>
  <c r="F34" i="9" s="1"/>
  <c r="E37" i="2"/>
  <c r="D37" i="2"/>
  <c r="F35" i="2"/>
  <c r="F32" i="9" s="1"/>
  <c r="E35" i="2"/>
  <c r="D35" i="2"/>
  <c r="F39" i="2"/>
  <c r="F36" i="9" s="1"/>
  <c r="E39" i="2"/>
  <c r="D39" i="2"/>
  <c r="F38" i="2"/>
  <c r="F35" i="9" s="1"/>
  <c r="E38" i="2"/>
  <c r="D38" i="2"/>
  <c r="F34" i="2"/>
  <c r="F31" i="9" s="1"/>
  <c r="E34" i="2"/>
  <c r="D34" i="2"/>
  <c r="D40" i="2"/>
  <c r="F40" i="2"/>
  <c r="F37" i="9" s="1"/>
  <c r="E40" i="2"/>
  <c r="F41" i="2"/>
  <c r="F38" i="9" s="1"/>
  <c r="E41" i="2"/>
  <c r="D41" i="2"/>
  <c r="C23" i="2"/>
  <c r="D23" i="2" s="1"/>
  <c r="C25" i="2"/>
  <c r="D25" i="2" s="1"/>
  <c r="C22" i="2"/>
  <c r="D22" i="2" s="1"/>
  <c r="C26" i="2"/>
  <c r="D26" i="2" s="1"/>
  <c r="C21" i="2"/>
  <c r="D21" i="2" s="1"/>
  <c r="C24" i="2"/>
  <c r="D24" i="2" s="1"/>
  <c r="L28" i="2" l="1"/>
  <c r="J7" i="2" s="1"/>
  <c r="M28" i="2"/>
  <c r="E28" i="2"/>
  <c r="E36" i="9"/>
  <c r="E37" i="9"/>
  <c r="E31" i="9"/>
  <c r="E32" i="9"/>
  <c r="E33" i="9"/>
  <c r="E35" i="9"/>
  <c r="E34" i="9"/>
  <c r="D32" i="9"/>
  <c r="D33" i="9"/>
  <c r="D35" i="9"/>
  <c r="D34" i="9"/>
  <c r="D36" i="9"/>
  <c r="D37" i="9"/>
  <c r="D31" i="9"/>
  <c r="J28" i="2" l="1"/>
  <c r="F28" i="2"/>
  <c r="I28" i="2"/>
  <c r="G28" i="2"/>
  <c r="H28" i="2"/>
</calcChain>
</file>

<file path=xl/sharedStrings.xml><?xml version="1.0" encoding="utf-8"?>
<sst xmlns="http://schemas.openxmlformats.org/spreadsheetml/2006/main" count="3970" uniqueCount="847">
  <si>
    <t xml:space="preserve">Girls </t>
  </si>
  <si>
    <t xml:space="preserve">Boys </t>
  </si>
  <si>
    <t>Aneurin Bevan UHB</t>
  </si>
  <si>
    <t>Betsi Cadwaladr UHB</t>
  </si>
  <si>
    <t>Cardiff and Vale UHB</t>
  </si>
  <si>
    <t>Cwm Taf UHB</t>
  </si>
  <si>
    <t>Powys THB</t>
  </si>
  <si>
    <t>Hywel Dda UHB</t>
  </si>
  <si>
    <t>ABM UHB</t>
  </si>
  <si>
    <t xml:space="preserve">Raw data available from here </t>
  </si>
  <si>
    <t xml:space="preserve">Condensed 12 indicator raw data available here </t>
  </si>
  <si>
    <t>corrected HB order</t>
  </si>
  <si>
    <t>Scotland</t>
  </si>
  <si>
    <t>England</t>
  </si>
  <si>
    <t>Wales</t>
  </si>
  <si>
    <t>Notes</t>
  </si>
  <si>
    <t>Boys</t>
  </si>
  <si>
    <t>Girls</t>
  </si>
  <si>
    <t>Ireland</t>
  </si>
  <si>
    <t>Walking or cycling to school</t>
  </si>
  <si>
    <t xml:space="preserve">Indicator lookup </t>
  </si>
  <si>
    <t xml:space="preserve">Data lookup </t>
  </si>
  <si>
    <t>Eating fruit once a day or more</t>
  </si>
  <si>
    <t>Eating veg once a day or more</t>
  </si>
  <si>
    <t>Overweight/obese</t>
  </si>
  <si>
    <t>Smoke at least once a week</t>
  </si>
  <si>
    <t>Fair/poor health</t>
  </si>
  <si>
    <t>Taken any drugs</t>
  </si>
  <si>
    <t>Has been bullied</t>
  </si>
  <si>
    <t xml:space="preserve">Tried e-cigarettes occasionally or regularly </t>
  </si>
  <si>
    <t>Scoring 6+ on life satisfaction</t>
  </si>
  <si>
    <t>Active 60 mins every day</t>
  </si>
  <si>
    <t>Data for chart</t>
  </si>
  <si>
    <t xml:space="preserve">Sex lookup </t>
  </si>
  <si>
    <t>Sex</t>
  </si>
  <si>
    <t>Indicator</t>
  </si>
  <si>
    <t>Area</t>
  </si>
  <si>
    <t>sex</t>
  </si>
  <si>
    <t>Percentage</t>
  </si>
  <si>
    <t>Tried e-cigarettes occasionally or regularly</t>
  </si>
  <si>
    <t>merged lookup</t>
  </si>
  <si>
    <t>Titles for tables and graph</t>
  </si>
  <si>
    <t>boys</t>
  </si>
  <si>
    <t>girls</t>
  </si>
  <si>
    <t>Health Board</t>
  </si>
  <si>
    <t xml:space="preserve">Data for table </t>
  </si>
  <si>
    <t xml:space="preserve">Indicator </t>
  </si>
  <si>
    <t>lookup chart</t>
  </si>
  <si>
    <t>lookup table</t>
  </si>
  <si>
    <t>Produced by Public Health Wales Observatory, using HBSC (WG)</t>
  </si>
  <si>
    <t>Copying and pasting charts and tables to use in documents, reports or presentations</t>
  </si>
  <si>
    <t>Figure 1</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</si>
  <si>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</si>
  <si>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</si>
  <si>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</si>
  <si>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</si>
  <si>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</si>
  <si>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</si>
  <si>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</si>
  <si>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</si>
  <si>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</si>
  <si>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</si>
  <si>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</si>
  <si>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</si>
  <si>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</si>
  <si>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</si>
  <si>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</si>
  <si>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</si>
  <si>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</si>
  <si>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HBSC_MEMBER</t>
  </si>
  <si>
    <t>Young people were asked how often they smoke tobacco. Response options ranged from never to every day. Findings presented here show the proportions who reported smoking at least once a week. 0 means less than +-0.5%.</t>
  </si>
  <si>
    <t>Young people were asked how often they drink any alcoholic beverage and were given a list of drinks: beer, wine, spirits, alcopops or any other drink that contains alcohol. Response options ranged from never to every day. Findings presented here show the proportions who reported drinking any alcoholic beverage at least every week. 0 means less than +-0.5%. No data were received from Finland (11-year-olds) and Ukraine (11- and 13-year-olds).</t>
  </si>
  <si>
    <t>http://portal.euro.who.int/en/indicators/hbsc-indicators/hbsc_79-differences-in-self-rated-health-by-fas/</t>
  </si>
  <si>
    <t>http://portal.euro.who.int/en/indicators/hbsc-indicators/hbsc_30-being-bullied/</t>
  </si>
  <si>
    <t>http://portal.euro.who.int/en/indicators/hbsc-indicators/hbsc_11-moderate-to-vigorous-physical-activity/</t>
  </si>
  <si>
    <t>Young people were asked to report the number of days over the past week during which they were physically active for a total of at least 60 minutes. The question was introduced by a text defining MVPA as any activity that increases the heart rate and makes the person get out of breath some of the time, with examples provided. The findings presented here show the proportions reporting daily MVPA of at least one hour.</t>
  </si>
  <si>
    <t>age</t>
  </si>
  <si>
    <t>United Kingdom (Scotland)</t>
  </si>
  <si>
    <t>United Kingdom (England)</t>
  </si>
  <si>
    <t>United Kingdom (Wales)</t>
  </si>
  <si>
    <t>Highest</t>
  </si>
  <si>
    <t>Lowest</t>
  </si>
  <si>
    <t>Age lookup</t>
  </si>
  <si>
    <t>11 years</t>
  </si>
  <si>
    <t>13 years</t>
  </si>
  <si>
    <t>15 years</t>
  </si>
  <si>
    <t>Click on the tabs above to access the interactive data:</t>
  </si>
  <si>
    <t xml:space="preserve">test to see if the raw data has been sorted  </t>
  </si>
  <si>
    <t xml:space="preserve">HBSC average </t>
  </si>
  <si>
    <t>•A consistent methodology has been used across all waves of the research. This means we can be confident that any changes observed in the data over time are likely to be due to real changes in the population’s behaviour rather than changes in the way the survey is run or the way questions are asked.</t>
  </si>
  <si>
    <t>•The use of self-reported surveys administered in schools under examination conditions is particularly appropriate for the nature of the questions asked, with previous research finding that young people are most likely to report risky/sensitive behaviours accurately with this methodology. However, there is still a possibility that some respondents give socially acceptable, rather than accurate, responses.</t>
  </si>
  <si>
    <t>Definition</t>
  </si>
  <si>
    <t>Demography</t>
  </si>
  <si>
    <t>Period</t>
  </si>
  <si>
    <t>Data source</t>
  </si>
  <si>
    <t xml:space="preserve">Geography </t>
  </si>
  <si>
    <t>How is it calculated?</t>
  </si>
  <si>
    <t>2013-2014</t>
  </si>
  <si>
    <t xml:space="preserve">42 countries in Europe and North America; Wales health boards </t>
  </si>
  <si>
    <t>http://gov.wales/docs/caecd/research/2015/151022-health-behaviour-school-children-2013-14-key-findings-en.pdf</t>
  </si>
  <si>
    <t>http://portal.euro.who.int/en/indicators/hbsc-indicators/hbsc_3-eating-fruit/</t>
  </si>
  <si>
    <t>Produced by Public Health Wales Observatory, using HBSC (WHO)</t>
  </si>
  <si>
    <t>Data Source</t>
  </si>
  <si>
    <t>Indicator Guide</t>
  </si>
  <si>
    <t xml:space="preserve">Eating fruit once a day or more </t>
  </si>
  <si>
    <t xml:space="preserve">Eating vegetables once a day or more </t>
  </si>
  <si>
    <t>Overweight/Obese</t>
  </si>
  <si>
    <t>Physically active 60 minutes a day every day</t>
  </si>
  <si>
    <t>http://portal.euro.who.int/en/indicators/hbsc-indicators/hbsc_52-eating-vegetables/</t>
  </si>
  <si>
    <t>http://portal.euro.who.int/en/indicators/hbsc-indicators/hbsc_18-bmi/</t>
  </si>
  <si>
    <t>http://portal.euro.who.int/en/indicators/hbsc-indicators/hbsc_21-smoking/</t>
  </si>
  <si>
    <t>http://portal.euro.who.int/en/indicators/hbsc-indicators/hbsc_23-alcohol-consumption/</t>
  </si>
  <si>
    <t>Have you used or taken any of the drugs listed (even if only once)? (Top 6 mentions only).  Drugs listed include Cannabis, Glue, gas, aerosols or solvents, Cocaine, Mephedrone, Magic Mushrooms and Poppers</t>
  </si>
  <si>
    <t>Have you ever used or tried electronic cigarettes (sometimes called an ‘e-cigarette’)?</t>
  </si>
  <si>
    <t>On a typical day is the main part of your journey to school made by walking or cycling?</t>
  </si>
  <si>
    <t>• Wales health board</t>
  </si>
  <si>
    <t>• HBSC regions</t>
  </si>
  <si>
    <t>Persons</t>
  </si>
  <si>
    <t>-</t>
  </si>
  <si>
    <t>0 means less than +-0.5%</t>
  </si>
  <si>
    <t>Albania</t>
  </si>
  <si>
    <t>Armenia</t>
  </si>
  <si>
    <t>Belgium (Flanders)</t>
  </si>
  <si>
    <t>Belgium (Wallonia)</t>
  </si>
  <si>
    <t>Bulgaria</t>
  </si>
  <si>
    <t>Canada</t>
  </si>
  <si>
    <t>Croatia</t>
  </si>
  <si>
    <t>Denmark</t>
  </si>
  <si>
    <t>Estonia</t>
  </si>
  <si>
    <t>Finland</t>
  </si>
  <si>
    <t>France</t>
  </si>
  <si>
    <t>Greenland</t>
  </si>
  <si>
    <t>Iceland</t>
  </si>
  <si>
    <t>Israel</t>
  </si>
  <si>
    <t>Italy</t>
  </si>
  <si>
    <t>Latvia</t>
  </si>
  <si>
    <t>Lithuania</t>
  </si>
  <si>
    <t>Malta</t>
  </si>
  <si>
    <t>Netherlands</t>
  </si>
  <si>
    <t>Norway</t>
  </si>
  <si>
    <t>Poland</t>
  </si>
  <si>
    <t>Republic of Moldova</t>
  </si>
  <si>
    <t>Russian Federation</t>
  </si>
  <si>
    <t>Spain</t>
  </si>
  <si>
    <t>Ukraine</t>
  </si>
  <si>
    <t>Young people were asked to describe their health (Would you say your health is ...?). Response options were excellent, good, fair and poor. Findings presented here show the proportions reporting their health as either fair or poor.</t>
  </si>
  <si>
    <t>persons</t>
  </si>
  <si>
    <t>Wales comparison not available for boys and girls</t>
  </si>
  <si>
    <t>Young people were asked how often they had used cannabis in their lifetime. Findings presented here show the proportion of young people who had used cannabis at least once (lifetime use).0 means less than +-0.5%. No data were received from Greece, Greenland and Norway. The question was asked only of a subset of 15-year-olds in Belgium (Wallonia).</t>
  </si>
  <si>
    <t>Have taken cannabis</t>
  </si>
  <si>
    <t xml:space="preserve">#N/A means data is not available for the selected parameters </t>
  </si>
  <si>
    <t>N/A</t>
  </si>
  <si>
    <t xml:space="preserve">Young people were asked how often they eat fruit. Response options ranged from never to more than once a day, every day. Findings presented show the proportions who reported eating fruit at least once a day </t>
  </si>
  <si>
    <r>
      <t>Young people were asked how often they eat vegetables. Response options ranged from never to more than once a day. Findings presented here show the proportions who reported eating vegetables at least once a</t>
    </r>
    <r>
      <rPr>
        <b/>
        <sz val="9"/>
        <color rgb="FF000000"/>
        <rFont val="Verdana"/>
        <family val="2"/>
      </rPr>
      <t xml:space="preserve"> </t>
    </r>
    <r>
      <rPr>
        <sz val="9"/>
        <color rgb="FF000000"/>
        <rFont val="Verdana"/>
        <family val="2"/>
      </rPr>
      <t>day</t>
    </r>
  </si>
  <si>
    <t xml:space="preserve">QC'd against raw data saved here </t>
  </si>
  <si>
    <t>20160310_HBSC_Wales HB_twelve_indicators_raw_data_GJ_v0a.pptx</t>
  </si>
  <si>
    <t>Updated by DH</t>
  </si>
  <si>
    <t>Drinking alcohol at least once a week</t>
  </si>
  <si>
    <t>http://portal.euro.who.int/en/indicators/hbsc-indicators/hbsc_27-cannabis-use-lifetime/</t>
  </si>
  <si>
    <t xml:space="preserve">Name </t>
  </si>
  <si>
    <t xml:space="preserve">highest lowest region </t>
  </si>
  <si>
    <t>All ok</t>
  </si>
  <si>
    <t xml:space="preserve">QC by DH </t>
  </si>
  <si>
    <t xml:space="preserve">All ok </t>
  </si>
  <si>
    <t>Add in Belgium to highest</t>
  </si>
  <si>
    <t>Add in Italy too</t>
  </si>
  <si>
    <t>Also Canada</t>
  </si>
  <si>
    <t>Also Netherlands/Norway</t>
  </si>
  <si>
    <t>plus alot of other countries at 0%</t>
  </si>
  <si>
    <t>Plus Iceland and Sweden</t>
  </si>
  <si>
    <t>And Armenia</t>
  </si>
  <si>
    <t>Also list of other countries</t>
  </si>
  <si>
    <t>Plus Iist of other countries</t>
  </si>
  <si>
    <t>And Norway</t>
  </si>
  <si>
    <t>And Moldvova</t>
  </si>
  <si>
    <t>And Portugal</t>
  </si>
  <si>
    <t>And Sweden</t>
  </si>
  <si>
    <t>And Albania</t>
  </si>
  <si>
    <t>No average</t>
  </si>
  <si>
    <t>HBSC highest region:</t>
  </si>
  <si>
    <t>HBSC lowest region:</t>
  </si>
  <si>
    <t>Health Behaviour in School-aged Children (HBSC) is a school-based survey with data collected through self-completion questionnaires administered in the classroom. The international standard questionnaire enables the collection of common data across participating countries and thus enables the quantification of patterns of key health behaviours, health indicators and contextual variables. These data allow cross-national comparisons to be made.</t>
  </si>
  <si>
    <t>Young people were asked how much they weigh without clothes and how tall they are without shoes, and to record these in country appropriate units (centimetres versus inches, pounds versus kilograms). These data were (re)coded in centimetres and kilograms, respectively, to compute the body mass index (BMI) as weight (kg) divided by height (m) 2 . The analysis presented uses the international BMI standards for young people adopted by the International Obesity Taskforce (IOTF), called the IOTF BMI cut-off points.</t>
  </si>
  <si>
    <t>Indicator display for Wales and Health Boards only</t>
  </si>
  <si>
    <t>Have been bullied in the past two months</t>
  </si>
  <si>
    <t>Have been bullied at least twice in the past two months</t>
  </si>
  <si>
    <t>Tried e-cigarettes on a few occasions/regularly (Wales health board only)</t>
  </si>
  <si>
    <t>Walking or cycling (Wales health board only)</t>
  </si>
  <si>
    <t>Taken any drugs (Wales health board only)</t>
  </si>
  <si>
    <t>75</t>
  </si>
  <si>
    <t>84</t>
  </si>
  <si>
    <t>85</t>
  </si>
  <si>
    <t>87</t>
  </si>
  <si>
    <t>88</t>
  </si>
  <si>
    <t>89</t>
  </si>
  <si>
    <t>90</t>
  </si>
  <si>
    <t>92</t>
  </si>
  <si>
    <t>93</t>
  </si>
  <si>
    <t>94</t>
  </si>
  <si>
    <t>96</t>
  </si>
  <si>
    <t>77</t>
  </si>
  <si>
    <t>81</t>
  </si>
  <si>
    <t>82</t>
  </si>
  <si>
    <t>95</t>
  </si>
  <si>
    <t>74</t>
  </si>
  <si>
    <t>Macedonia</t>
  </si>
  <si>
    <t>http://portal.euro.who.int/en/visualizations/horizontal-bar-charts/hbsc_15_life_satisfaction_4/#notes</t>
  </si>
  <si>
    <t xml:space="preserve">*signifies 3 or more highest/lowest regions, see </t>
  </si>
  <si>
    <t>technical guide</t>
  </si>
  <si>
    <t>High life satisfaction</t>
  </si>
  <si>
    <t>Young people were asked to rate their life satisfaction using a visual analogue scale. The Cantril ladder has 11 steps: the top indicates the best possible life and the bottom the worst. Respondents were asked to indicate the ladder step at which they would place their lives at present (from zero to 10). Findings presented here show the proportion reporting high life satisfaction, defined as a score of six or more on the Cantril ladder.</t>
  </si>
  <si>
    <t>Scoring 6 or higher on self-rated life satisfaction (high life satisfaction)</t>
  </si>
  <si>
    <t xml:space="preserve">The data in this report are based on a representative sample of 9,055 11 to 16 year olds across Wales. By the standards of survey research this is a very large sample, allowing us to report with some confidence on the behaviour of pupils of different age/sex groups, affluence levels and local University Health Board areas. </t>
  </si>
  <si>
    <t xml:space="preserve">•The study methodology is consistently applied across all participating countries which means that comparisons can also be made with other countries. </t>
  </si>
  <si>
    <t>HBSC regions: Children aged 11, 13 and 15 years.                                                      Wales health board:  Children aged 11 to 16 years (school years 7-11)</t>
  </si>
  <si>
    <t>•It is increasingly difficult to engage schools in this type of research. The school-level response rate for this study (Wales national study) was 46%, which means there is a chance that the type of school (and by extension, the type of pupils) participating in the research is not completely representative of all schools (pupils) in Wales. Every effort is made to encourage response and weighting has been applied to the data to correct for any observable differences in the types of schools and pupils participating compared with the population. However, weighting can only correct for characteristics that we hold population profile data about. The findings may therefore be subject to non-response bias if there are important differences in the way pupils in participating and non-participating schools would have responded to the survey questionnaire that we have been unable to control for by weighting.</t>
  </si>
  <si>
    <r>
      <t xml:space="preserve">For more information on the data sources and methods used, click on the </t>
    </r>
    <r>
      <rPr>
        <b/>
        <sz val="12"/>
        <color rgb="FF3182BD"/>
        <rFont val="Verdana"/>
        <family val="2"/>
      </rPr>
      <t>Technical guide</t>
    </r>
    <r>
      <rPr>
        <sz val="12"/>
        <color theme="1" tint="0.249977111117893"/>
        <rFont val="Verdana"/>
        <family val="2"/>
      </rPr>
      <t xml:space="preserve"> tab above.  </t>
    </r>
  </si>
  <si>
    <r>
      <t xml:space="preserve">For guidance on how to interpret the charts shown in this file, click on the </t>
    </r>
    <r>
      <rPr>
        <b/>
        <sz val="12"/>
        <color rgb="FF3182BD"/>
        <rFont val="Verdana"/>
        <family val="2"/>
      </rPr>
      <t>Interpretation guide</t>
    </r>
    <r>
      <rPr>
        <sz val="12"/>
        <color theme="1" tint="0.249977111117893"/>
        <rFont val="Verdana"/>
        <family val="2"/>
      </rPr>
      <t xml:space="preserve"> tab. </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</si>
  <si>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11 yrs- Canada, 13yrs - Armenia, 15yrs - Armenia.  </t>
    </r>
    <r>
      <rPr>
        <b/>
        <sz val="9"/>
        <color theme="1"/>
        <rFont val="Verdana"/>
        <family val="2"/>
      </rPr>
      <t xml:space="preserve">Boys </t>
    </r>
    <r>
      <rPr>
        <sz val="9"/>
        <color theme="1"/>
        <rFont val="Verdana"/>
        <family val="2"/>
      </rPr>
      <t>11 yrs- Canada &amp; Belgium (Wallonia), 13yrs - Armenia, 15yrs - Armenia.</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11 yrs- Greenland, 13yrs - Greenland, 15yrs Greenland.  </t>
    </r>
    <r>
      <rPr>
        <b/>
        <sz val="9"/>
        <color theme="1"/>
        <rFont val="Verdana"/>
        <family val="2"/>
      </rPr>
      <t>Boys</t>
    </r>
    <r>
      <rPr>
        <sz val="9"/>
        <color theme="1"/>
        <rFont val="Verdana"/>
        <family val="2"/>
      </rPr>
      <t xml:space="preserve"> 11 yrs- Greenland, 13yrs - Greenland, 15yrs Greenland.</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</si>
  <si>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11 yrs- Belgium (Flanders), 13yrs - Belgium (Wallonia), 15yrs - Belgium (Wallonia)  </t>
    </r>
    <r>
      <rPr>
        <b/>
        <sz val="9"/>
        <color theme="1"/>
        <rFont val="Verdana"/>
        <family val="2"/>
      </rPr>
      <t xml:space="preserve">Boys </t>
    </r>
    <r>
      <rPr>
        <sz val="9"/>
        <color theme="1"/>
        <rFont val="Verdana"/>
        <family val="2"/>
      </rPr>
      <t>11 yrs- Ukraine, 13yrs -  Belgium (Wallonia), 15yrs - Belgium (Wallonia).</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11 yrs- Malta, 13yrs - Estonia, 15yrs - Spain.  </t>
    </r>
    <r>
      <rPr>
        <b/>
        <sz val="9"/>
        <color theme="1"/>
        <rFont val="Verdana"/>
        <family val="2"/>
      </rPr>
      <t>Boys</t>
    </r>
    <r>
      <rPr>
        <sz val="9"/>
        <color theme="1"/>
        <rFont val="Verdana"/>
        <family val="2"/>
      </rPr>
      <t xml:space="preserve"> 11 yrs- Germany &amp; Italy, 13yrs - Finland, 15yrs - Finland.</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</si>
  <si>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11 yrs- Ireland, 13yrs - Malta, 15yrs - Greenland  </t>
    </r>
    <r>
      <rPr>
        <b/>
        <sz val="9"/>
        <color theme="1"/>
        <rFont val="Verdana"/>
        <family val="2"/>
      </rPr>
      <t xml:space="preserve">Boys </t>
    </r>
    <r>
      <rPr>
        <sz val="9"/>
        <color theme="1"/>
        <rFont val="Verdana"/>
        <family val="2"/>
      </rPr>
      <t>11 yrs- Greece &amp; Greenland, 13yrs -  Malta, 15yrs - Malta &amp; Canada.</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11 yrs- Denmark, Netherlands &amp; Norway, 13yrs - Albania, 15yrs - Albania.  </t>
    </r>
    <r>
      <rPr>
        <b/>
        <sz val="9"/>
        <color theme="1"/>
        <rFont val="Verdana"/>
        <family val="2"/>
      </rPr>
      <t>Boys</t>
    </r>
    <r>
      <rPr>
        <sz val="9"/>
        <color theme="1"/>
        <rFont val="Verdana"/>
        <family val="2"/>
      </rPr>
      <t xml:space="preserve"> 11 yrs- Ireland, 13yrs - Denmark, 15yrs - Denmark.</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</si>
  <si>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11 yrs- Armenia &amp; Republic of Moldova, 13yrs - Bulgaria, 15yrs - Malta  </t>
    </r>
    <r>
      <rPr>
        <b/>
        <sz val="9"/>
        <color theme="1"/>
        <rFont val="Verdana"/>
        <family val="2"/>
      </rPr>
      <t xml:space="preserve">Boys </t>
    </r>
    <r>
      <rPr>
        <sz val="9"/>
        <color theme="1"/>
        <rFont val="Verdana"/>
        <family val="2"/>
      </rPr>
      <t>11 yrs- Armenia, 13yrs -  Bulgaria, 15yrs - Croatia.</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11 yrs- Belgium (Flanders), Denmark, Germany, Spain &amp; Norway, 13yrs - Norway, 15yrs - Greenland.  </t>
    </r>
    <r>
      <rPr>
        <b/>
        <sz val="9"/>
        <color theme="1"/>
        <rFont val="Verdana"/>
        <family val="2"/>
      </rPr>
      <t>Boys</t>
    </r>
    <r>
      <rPr>
        <sz val="9"/>
        <color theme="1"/>
        <rFont val="Verdana"/>
        <family val="2"/>
      </rPr>
      <t xml:space="preserve"> 11 yrs- Denmark, Ireland, Netherlands, Norway, Spain, Sweden, 13yrs -Norway, 15yrs - Iceland &amp; Norway.</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</si>
  <si>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11 yrs- Republic of Moldova, 13yrs - Latvia, 15yrs - Latvia  </t>
    </r>
    <r>
      <rPr>
        <b/>
        <sz val="9"/>
        <color theme="1"/>
        <rFont val="Verdana"/>
        <family val="2"/>
      </rPr>
      <t xml:space="preserve">Boys </t>
    </r>
    <r>
      <rPr>
        <sz val="9"/>
        <color theme="1"/>
        <rFont val="Verdana"/>
        <family val="2"/>
      </rPr>
      <t>11 yrs- Latvia, 13yrs -  Iceland, 15yrs - Scotland.</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11 yrs- MKD, 13yrs - Albania, 15yrs - Albania.  </t>
    </r>
    <r>
      <rPr>
        <b/>
        <sz val="9"/>
        <color theme="1"/>
        <rFont val="Verdana"/>
        <family val="2"/>
      </rPr>
      <t>Boys</t>
    </r>
    <r>
      <rPr>
        <sz val="9"/>
        <color theme="1"/>
        <rFont val="Verdana"/>
        <family val="2"/>
      </rPr>
      <t xml:space="preserve"> 11 yrs-MKD, 13yrs -MKD, 15yrs - Albania &amp; MKD</t>
    </r>
  </si>
  <si>
    <r>
      <rPr>
        <b/>
        <sz val="9"/>
        <rFont val="Verdana"/>
        <family val="2"/>
      </rPr>
      <t>HBSC regions</t>
    </r>
    <r>
      <rPr>
        <sz val="9"/>
        <rFont val="Verdana"/>
        <family val="2"/>
      </rPr>
      <t>: Young people were asked how often they had been bullied at school in the past couple of months. The question was preceded by the following definition of bullying: We say a student is being bullied when another student, or a group of students, say or do nasty and unpleasant things to him or her. It is also bullying when a student is teased repeatedly in a way he or she does not like or when he or she is deliberately left out of things. But it is not bullying when two students of about the same strength or power argue or fight. It is also not bullying when a student is teased in a friendly and playful way. Response options ranged from zero to several times a week. Findings presented here show the proportions who reported being bullied at least two or three times at school in the previous couple of months.</t>
    </r>
  </si>
  <si>
    <r>
      <rPr>
        <b/>
        <sz val="9"/>
        <rFont val="Verdana"/>
        <family val="2"/>
      </rPr>
      <t xml:space="preserve">Wales health board: </t>
    </r>
    <r>
      <rPr>
        <sz val="9"/>
        <rFont val="Verdana"/>
        <family val="2"/>
      </rPr>
      <t>Have you been bullied in the past couple of months?</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</si>
  <si>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11 yrs- Lithuania, 13yrs - Lithuania, 15yrs - Lithuania </t>
    </r>
    <r>
      <rPr>
        <b/>
        <sz val="9"/>
        <color theme="1"/>
        <rFont val="Verdana"/>
        <family val="2"/>
      </rPr>
      <t xml:space="preserve">Boys </t>
    </r>
    <r>
      <rPr>
        <sz val="9"/>
        <color theme="1"/>
        <rFont val="Verdana"/>
        <family val="2"/>
      </rPr>
      <t xml:space="preserve">11 yrs- Lithuania, 13yrs - Lithuania, 15yrs - Lithuania. </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11 yrs- Armenia, 13yrs - Armenia, 15yrs - Iceland.  </t>
    </r>
    <r>
      <rPr>
        <b/>
        <sz val="9"/>
        <color theme="1"/>
        <rFont val="Verdana"/>
        <family val="2"/>
      </rPr>
      <t>Boys</t>
    </r>
    <r>
      <rPr>
        <sz val="9"/>
        <color theme="1"/>
        <rFont val="Verdana"/>
        <family val="2"/>
      </rPr>
      <t xml:space="preserve"> 11 yrs-Armenia &amp; Sweden, 13yrs -Armenia &amp; Sweden, 15yrs - Armenia &amp; Iceland</t>
    </r>
  </si>
  <si>
    <r>
      <t xml:space="preserve">Highest Region: </t>
    </r>
    <r>
      <rPr>
        <b/>
        <sz val="9"/>
        <color theme="1"/>
        <rFont val="Verdana"/>
        <family val="2"/>
      </rPr>
      <t>Girls</t>
    </r>
    <r>
      <rPr>
        <b/>
        <i/>
        <sz val="9"/>
        <color theme="1"/>
        <rFont val="Verdana"/>
        <family val="2"/>
      </rPr>
      <t xml:space="preserve"> </t>
    </r>
    <r>
      <rPr>
        <sz val="9"/>
        <color theme="1"/>
        <rFont val="Verdana"/>
        <family val="2"/>
      </rPr>
      <t>11 yrs- Albania, 13yrs - Albania, 15yrs - Albania</t>
    </r>
    <r>
      <rPr>
        <b/>
        <i/>
        <sz val="9"/>
        <color theme="1"/>
        <rFont val="Verdana"/>
        <family val="2"/>
      </rPr>
      <t xml:space="preserve"> </t>
    </r>
    <r>
      <rPr>
        <b/>
        <sz val="9"/>
        <color theme="1"/>
        <rFont val="Verdana"/>
        <family val="2"/>
      </rPr>
      <t>Boys</t>
    </r>
    <r>
      <rPr>
        <b/>
        <i/>
        <sz val="9"/>
        <color theme="1"/>
        <rFont val="Verdana"/>
        <family val="2"/>
      </rPr>
      <t xml:space="preserve"> </t>
    </r>
    <r>
      <rPr>
        <sz val="9"/>
        <color theme="1"/>
        <rFont val="Verdana"/>
        <family val="2"/>
      </rPr>
      <t>11 yrs-Albania, Greece, Malta &amp; Netherlands, 13yrs - Albania, Denmark, Netherlands &amp; Romania , 15yrs - Netherlands.</t>
    </r>
    <r>
      <rPr>
        <b/>
        <i/>
        <sz val="9"/>
        <color theme="1"/>
        <rFont val="Verdana"/>
        <family val="2"/>
      </rPr>
      <t xml:space="preserve">  Lowest Region: </t>
    </r>
    <r>
      <rPr>
        <b/>
        <sz val="9"/>
        <color theme="1"/>
        <rFont val="Verdana"/>
        <family val="2"/>
      </rPr>
      <t>Girls</t>
    </r>
    <r>
      <rPr>
        <b/>
        <i/>
        <sz val="9"/>
        <color theme="1"/>
        <rFont val="Verdana"/>
        <family val="2"/>
      </rPr>
      <t xml:space="preserve"> </t>
    </r>
    <r>
      <rPr>
        <sz val="9"/>
        <color theme="1"/>
        <rFont val="Verdana"/>
        <family val="2"/>
      </rPr>
      <t>11 yrs- Belgium (Flanders), 13yrs - Greenland &amp; Wales, 15yrs - Poland.</t>
    </r>
    <r>
      <rPr>
        <b/>
        <i/>
        <sz val="9"/>
        <color theme="1"/>
        <rFont val="Verdana"/>
        <family val="2"/>
      </rPr>
      <t xml:space="preserve">  </t>
    </r>
    <r>
      <rPr>
        <b/>
        <sz val="9"/>
        <color theme="1"/>
        <rFont val="Verdana"/>
        <family val="2"/>
      </rPr>
      <t>Boys</t>
    </r>
    <r>
      <rPr>
        <sz val="9"/>
        <color theme="1"/>
        <rFont val="Verdana"/>
        <family val="2"/>
      </rPr>
      <t xml:space="preserve"> 11 yrs-Belgium (Flanders), 13yrs -Greenland, 15yrs - Macedonia</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</si>
  <si>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11 yrs-Finland, 13yrs - MKD, Republic of Moldova, Ukraine, 15yrs - Republic of Moldova </t>
    </r>
    <r>
      <rPr>
        <b/>
        <sz val="9"/>
        <color theme="1"/>
        <rFont val="Verdana"/>
        <family val="2"/>
      </rPr>
      <t xml:space="preserve">Boys </t>
    </r>
    <r>
      <rPr>
        <sz val="9"/>
        <color theme="1"/>
        <rFont val="Verdana"/>
        <family val="2"/>
      </rPr>
      <t xml:space="preserve">11 yrs- Finland, 13yrs - Albania, 15yrs - Canada &amp; Albania. </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11 yrs- Italy, 13yrs - Italy &amp; Portugal, 15yrs - Austria, Israel, Italy &amp; Portugal.  </t>
    </r>
    <r>
      <rPr>
        <b/>
        <sz val="9"/>
        <color theme="1"/>
        <rFont val="Verdana"/>
        <family val="2"/>
      </rPr>
      <t>Boys</t>
    </r>
    <r>
      <rPr>
        <sz val="9"/>
        <color theme="1"/>
        <rFont val="Verdana"/>
        <family val="2"/>
      </rPr>
      <t xml:space="preserve"> 11 yrs-Italy, 13yrs -Italy &amp; Sweden, 15yrs - Israel</t>
    </r>
  </si>
  <si>
    <r>
      <rPr>
        <b/>
        <sz val="9"/>
        <rFont val="Verdana"/>
        <family val="2"/>
      </rPr>
      <t>Wales and Health Boards:</t>
    </r>
    <r>
      <rPr>
        <sz val="9"/>
        <rFont val="Verdana"/>
        <family val="2"/>
      </rPr>
      <t xml:space="preserve"> 11-16 year olds</t>
    </r>
  </si>
  <si>
    <r>
      <rPr>
        <b/>
        <i/>
        <sz val="9"/>
        <color theme="1"/>
        <rFont val="Verdana"/>
        <family val="2"/>
      </rPr>
      <t>Highest Region</t>
    </r>
    <r>
      <rPr>
        <sz val="9"/>
        <color theme="1"/>
        <rFont val="Verdana"/>
        <family val="2"/>
      </rPr>
      <t xml:space="preserve">: </t>
    </r>
    <r>
      <rPr>
        <b/>
        <sz val="9"/>
        <color theme="1"/>
        <rFont val="Verdana"/>
        <family val="2"/>
      </rPr>
      <t>Girls</t>
    </r>
    <r>
      <rPr>
        <sz val="9"/>
        <color theme="1"/>
        <rFont val="Verdana"/>
        <family val="2"/>
      </rPr>
      <t xml:space="preserve"> 15yrs - France </t>
    </r>
    <r>
      <rPr>
        <b/>
        <sz val="9"/>
        <color theme="1"/>
        <rFont val="Verdana"/>
        <family val="2"/>
      </rPr>
      <t>Boys</t>
    </r>
    <r>
      <rPr>
        <sz val="9"/>
        <color theme="1"/>
        <rFont val="Verdana"/>
        <family val="2"/>
      </rPr>
      <t xml:space="preserve"> 15yrs - Switzerland, France. </t>
    </r>
    <r>
      <rPr>
        <b/>
        <i/>
        <sz val="9"/>
        <color theme="1"/>
        <rFont val="Verdana"/>
        <family val="2"/>
      </rPr>
      <t xml:space="preserve"> Lowest Region</t>
    </r>
    <r>
      <rPr>
        <sz val="9"/>
        <color theme="1"/>
        <rFont val="Verdana"/>
        <family val="2"/>
      </rPr>
      <t xml:space="preserve">: </t>
    </r>
    <r>
      <rPr>
        <b/>
        <sz val="9"/>
        <color theme="1"/>
        <rFont val="Verdana"/>
        <family val="2"/>
      </rPr>
      <t>Girls</t>
    </r>
    <r>
      <rPr>
        <sz val="9"/>
        <color theme="1"/>
        <rFont val="Verdana"/>
        <family val="2"/>
      </rPr>
      <t xml:space="preserve"> 15yrs - Armenia.  </t>
    </r>
    <r>
      <rPr>
        <b/>
        <sz val="9"/>
        <color theme="1"/>
        <rFont val="Verdana"/>
        <family val="2"/>
      </rPr>
      <t>Boys</t>
    </r>
    <r>
      <rPr>
        <sz val="9"/>
        <color theme="1"/>
        <rFont val="Verdana"/>
        <family val="2"/>
      </rPr>
      <t xml:space="preserve"> 15yrs - Armenia &amp; MKD</t>
    </r>
  </si>
  <si>
    <r>
      <t>Highest Region</t>
    </r>
    <r>
      <rPr>
        <sz val="9"/>
        <color rgb="FF000000"/>
        <rFont val="Verdana"/>
        <family val="2"/>
      </rPr>
      <t xml:space="preserve">: </t>
    </r>
    <r>
      <rPr>
        <b/>
        <sz val="9"/>
        <color rgb="FF000000"/>
        <rFont val="Verdana"/>
        <family val="2"/>
      </rPr>
      <t>Girls</t>
    </r>
    <r>
      <rPr>
        <sz val="9"/>
        <color rgb="FF000000"/>
        <rFont val="Verdana"/>
        <family val="2"/>
      </rPr>
      <t xml:space="preserve"> 11 yrs- Russian Federation, 13yrs - Greenland, 15yrs - Greenland  </t>
    </r>
    <r>
      <rPr>
        <b/>
        <sz val="9"/>
        <color rgb="FF000000"/>
        <rFont val="Verdana"/>
        <family val="2"/>
      </rPr>
      <t xml:space="preserve">Boys </t>
    </r>
    <r>
      <rPr>
        <sz val="9"/>
        <color rgb="FF000000"/>
        <rFont val="Verdana"/>
        <family val="2"/>
      </rPr>
      <t>11 yrs- Israel &amp; Greenland, 13yrs -  Greenland, 15yrs - Greenland.</t>
    </r>
    <r>
      <rPr>
        <b/>
        <i/>
        <sz val="9"/>
        <color rgb="FF000000"/>
        <rFont val="Verdana"/>
        <family val="2"/>
      </rPr>
      <t xml:space="preserve"> Lowest Region</t>
    </r>
    <r>
      <rPr>
        <sz val="9"/>
        <color rgb="FF000000"/>
        <rFont val="Verdana"/>
        <family val="2"/>
      </rPr>
      <t xml:space="preserve">: </t>
    </r>
    <r>
      <rPr>
        <b/>
        <sz val="9"/>
        <color rgb="FF000000"/>
        <rFont val="Verdana"/>
        <family val="2"/>
      </rPr>
      <t>Girls</t>
    </r>
    <r>
      <rPr>
        <sz val="9"/>
        <color rgb="FF000000"/>
        <rFont val="Verdana"/>
        <family val="2"/>
      </rPr>
      <t xml:space="preserve"> 11 yrs-Armenia, Belgium (Flanders), Canada, Switzerland, Germany, Spain, Estonia, Finland, England, Scotland, Wales, Greece, Croatia, Hungary, Iceland, Lithuania, Latvia, Republic of Macedonia,</t>
    </r>
    <r>
      <rPr>
        <sz val="9"/>
        <color rgb="FFFF0000"/>
        <rFont val="Verdana"/>
        <family val="2"/>
      </rPr>
      <t xml:space="preserve"> </t>
    </r>
    <r>
      <rPr>
        <sz val="9"/>
        <color theme="1"/>
        <rFont val="Verdana"/>
        <family val="2"/>
      </rPr>
      <t>Netherlands, Norway, Portugal, Slovakia, Slovenia &amp; Sweden.</t>
    </r>
    <r>
      <rPr>
        <sz val="9"/>
        <color rgb="FF000000"/>
        <rFont val="Verdana"/>
        <family val="2"/>
      </rPr>
      <t xml:space="preserve"> 13yrs - Armenia &amp;Norway, 15yrs - Albania &amp; Armenia.  </t>
    </r>
    <r>
      <rPr>
        <b/>
        <sz val="9"/>
        <color rgb="FF000000"/>
        <rFont val="Verdana"/>
        <family val="2"/>
      </rPr>
      <t>Boys</t>
    </r>
    <r>
      <rPr>
        <sz val="9"/>
        <color rgb="FF000000"/>
        <rFont val="Verdana"/>
        <family val="2"/>
      </rPr>
      <t xml:space="preserve"> 11 yrs- Belgium (Flanders), Spain, Finland, England, Scotland, Greece, Iceland, Netherlands, Slovenia &amp; Sweden, 13yrs - Canada, Iceland, Sweden, 15yrs -Iceland</t>
    </r>
  </si>
  <si>
    <r>
      <rPr>
        <b/>
        <sz val="9"/>
        <rFont val="Verdana"/>
        <family val="2"/>
      </rPr>
      <t>HBSC regions:</t>
    </r>
    <r>
      <rPr>
        <sz val="9"/>
        <rFont val="Verdana"/>
        <family val="2"/>
      </rPr>
      <t xml:space="preserve"> 15 year olds</t>
    </r>
  </si>
  <si>
    <t>eating fruit once a day or more</t>
  </si>
  <si>
    <t>eating veg once a day or more</t>
  </si>
  <si>
    <t>overweight/obese</t>
  </si>
  <si>
    <t>smoking at least once a week</t>
  </si>
  <si>
    <t>drinking alcohol at least once a week</t>
  </si>
  <si>
    <t>that have taken cannabis</t>
  </si>
  <si>
    <t>that have been bullied at least twice in the past two months</t>
  </si>
  <si>
    <t>active 60 mins every day</t>
  </si>
  <si>
    <t>walking or cycling to school</t>
  </si>
  <si>
    <t>that have been bullied in the past two months</t>
  </si>
  <si>
    <t xml:space="preserve">that have tried e-cigarettes occasionally or regularly </t>
  </si>
  <si>
    <t>that have taken any drugs</t>
  </si>
  <si>
    <t>who reported high life satisfaction</t>
  </si>
  <si>
    <t>who reported fair/poor health</t>
  </si>
  <si>
    <r>
      <t>Further information can be found in  the report below</t>
    </r>
    <r>
      <rPr>
        <i/>
        <sz val="9"/>
        <color theme="1"/>
        <rFont val="Verdana"/>
        <family val="2"/>
      </rPr>
      <t xml:space="preserve"> '2013/14 Health Behaviours in School-aged Children (HBSC) Wales: key findings'</t>
    </r>
    <r>
      <rPr>
        <sz val="9"/>
        <color theme="1"/>
        <rFont val="Verdana"/>
        <family val="2"/>
      </rPr>
      <t xml:space="preserve"> published by Weslh Government.</t>
    </r>
  </si>
  <si>
    <t>Eating fruit once a day or moreBoys11HBSC_MEMBER</t>
  </si>
  <si>
    <t>Eating fruit once a day or moreHBSC_MEMBER</t>
  </si>
  <si>
    <t>Eating fruit once a day or moreBoys11United Kingdom (Scotland)</t>
  </si>
  <si>
    <t>Eating fruit once a day or moreUnited Kingdom (Scotland)</t>
  </si>
  <si>
    <t>Eating fruit once a day or moreBoys11Ireland</t>
  </si>
  <si>
    <t>Eating fruit once a day or moreIreland</t>
  </si>
  <si>
    <t>Eating fruit once a day or moreBoys11United Kingdom (England)</t>
  </si>
  <si>
    <t>Eating fruit once a day or moreUnited Kingdom (England)</t>
  </si>
  <si>
    <t>Eating fruit once a day or moreBoys11United Kingdom (Wales)</t>
  </si>
  <si>
    <t>Eating fruit once a day or moreUnited Kingdom (Wales)</t>
  </si>
  <si>
    <t>Eating fruit once a day or moreBoys11</t>
  </si>
  <si>
    <t>Eating fruit once a day or moreBoys11Highest</t>
  </si>
  <si>
    <t>Eating fruit once a day or moreHighest</t>
  </si>
  <si>
    <t>Canada &amp; Belgium (Wallonia)</t>
  </si>
  <si>
    <t>and Belgium (Wallonia)</t>
  </si>
  <si>
    <t>Eating fruit once a day or moreBoys11Lowest</t>
  </si>
  <si>
    <t>Eating fruit once a day or moreLowest</t>
  </si>
  <si>
    <t>Eating veg once a day or moreBoys11HBSC_MEMBER</t>
  </si>
  <si>
    <t>Eating veg once a day or moreHBSC_MEMBER</t>
  </si>
  <si>
    <t>Eating veg once a day or moreBoys11United Kingdom (Scotland)</t>
  </si>
  <si>
    <t>Eating veg once a day or moreUnited Kingdom (Scotland)</t>
  </si>
  <si>
    <t>Eating veg once a day or moreBoys11Ireland</t>
  </si>
  <si>
    <t>Eating veg once a day or moreIreland</t>
  </si>
  <si>
    <t>Eating veg once a day or moreBoys11United Kingdom (England)</t>
  </si>
  <si>
    <t>Eating veg once a day or moreUnited Kingdom (England)</t>
  </si>
  <si>
    <t>Eating veg once a day or moreBoys11United Kingdom (Wales)</t>
  </si>
  <si>
    <t>Eating veg once a day or moreUnited Kingdom (Wales)</t>
  </si>
  <si>
    <t>Eating veg once a day or moreBoys11</t>
  </si>
  <si>
    <t>Eating veg once a day or moreBoys11Highest</t>
  </si>
  <si>
    <t>Eating veg once a day or moreHighest</t>
  </si>
  <si>
    <t>Eating veg once a day or moreBoys11Lowest</t>
  </si>
  <si>
    <t>Eating veg once a day or moreLowest</t>
  </si>
  <si>
    <t>Germany &amp; Italy</t>
  </si>
  <si>
    <t>Overweight/obeseBoys11HBSC_MEMBER</t>
  </si>
  <si>
    <t>Overweight/obeseHBSC_MEMBER</t>
  </si>
  <si>
    <t>Overweight/obeseBoys11United Kingdom (Scotland)</t>
  </si>
  <si>
    <t>Overweight/obeseUnited Kingdom (Scotland)</t>
  </si>
  <si>
    <t>Overweight/obeseBoys11Ireland</t>
  </si>
  <si>
    <t>Overweight/obeseIreland</t>
  </si>
  <si>
    <t>Overweight/obeseBoys11United Kingdom (England)</t>
  </si>
  <si>
    <t>Overweight/obeseUnited Kingdom (England)</t>
  </si>
  <si>
    <t>Overweight/obeseBoys11United Kingdom (Wales)</t>
  </si>
  <si>
    <t>Overweight/obeseUnited Kingdom (Wales)</t>
  </si>
  <si>
    <t>Overweight/obeseBoys11</t>
  </si>
  <si>
    <t>Overweight/obeseBoys11Highest</t>
  </si>
  <si>
    <t>Overweight/obeseHighest</t>
  </si>
  <si>
    <t>Greenland &amp; Greece</t>
  </si>
  <si>
    <t>Overweight/obeseBoys11Lowest</t>
  </si>
  <si>
    <t>Overweight/obeseLowest</t>
  </si>
  <si>
    <t>Smoke at least once a weekBoys11HBSC_MEMBER</t>
  </si>
  <si>
    <t>Smoke at least once a weekHBSC_MEMBER</t>
  </si>
  <si>
    <t>Smoke at least once a weekBoys11United Kingdom (Scotland)</t>
  </si>
  <si>
    <t>Smoke at least once a weekUnited Kingdom (Scotland)</t>
  </si>
  <si>
    <t>Smoke at least once a weekBoys11Ireland</t>
  </si>
  <si>
    <t>Smoke at least once a weekIreland</t>
  </si>
  <si>
    <t>Smoke at least once a weekBoys11United Kingdom (England)</t>
  </si>
  <si>
    <t>Smoke at least once a weekUnited Kingdom (England)</t>
  </si>
  <si>
    <t>Smoke at least once a weekBoys11United Kingdom (Wales)</t>
  </si>
  <si>
    <t>Smoke at least once a weekUnited Kingdom (Wales)</t>
  </si>
  <si>
    <t>Smoke at least once a weekBoys11</t>
  </si>
  <si>
    <t>Smoke at least once a weekBoys11Highest</t>
  </si>
  <si>
    <t>Smoke at least once a weekHighest</t>
  </si>
  <si>
    <t>Israel &amp; Greenland</t>
  </si>
  <si>
    <t>Smoke at least once a weekBoys11Lowest</t>
  </si>
  <si>
    <t>Smoke at least once a weekLowest</t>
  </si>
  <si>
    <t>Belgium (Flanders)*</t>
  </si>
  <si>
    <t>Drinking alcohol at least once a weekBoys11HBSC_MEMBER</t>
  </si>
  <si>
    <t>Drinking alcohol at least once a weekHBSC_MEMBER</t>
  </si>
  <si>
    <t>Drinking alcohol at least once a weekBoys11United Kingdom (Scotland)</t>
  </si>
  <si>
    <t>Drinking alcohol at least once a weekUnited Kingdom (Scotland)</t>
  </si>
  <si>
    <t>Drinking alcohol at least once a weekBoys11Ireland</t>
  </si>
  <si>
    <t>Drinking alcohol at least once a weekIreland</t>
  </si>
  <si>
    <t>Drinking alcohol at least once a weekBoys11United Kingdom (England)</t>
  </si>
  <si>
    <t>Drinking alcohol at least once a weekUnited Kingdom (England)</t>
  </si>
  <si>
    <t>Drinking alcohol at least once a weekBoys11United Kingdom (Wales)</t>
  </si>
  <si>
    <t>Drinking alcohol at least once a weekUnited Kingdom (Wales)</t>
  </si>
  <si>
    <t>Drinking alcohol at least once a weekBoys11</t>
  </si>
  <si>
    <t>Drinking alcohol at least once a weekBoys11Highest</t>
  </si>
  <si>
    <t>Drinking alcohol at least once a weekHighest</t>
  </si>
  <si>
    <t>Drinking alcohol at least once a weekBoys11Lowest</t>
  </si>
  <si>
    <t>Drinking alcohol at least once a weekLowest</t>
  </si>
  <si>
    <t>Denmark*</t>
  </si>
  <si>
    <t>Fair/poor healthBoys11HBSC_MEMBER</t>
  </si>
  <si>
    <t>Fair/poor healthHBSC_MEMBER</t>
  </si>
  <si>
    <t>Fair/poor healthBoys11United Kingdom (Scotland)</t>
  </si>
  <si>
    <t>Fair/poor healthUnited Kingdom (Scotland)</t>
  </si>
  <si>
    <t>Fair/poor healthBoys11Ireland</t>
  </si>
  <si>
    <t>Fair/poor healthIreland</t>
  </si>
  <si>
    <t>Fair/poor healthBoys11United Kingdom (England)</t>
  </si>
  <si>
    <t>Fair/poor healthUnited Kingdom (England)</t>
  </si>
  <si>
    <t>Fair/poor healthBoys11United Kingdom (Wales)</t>
  </si>
  <si>
    <t>Fair/poor healthUnited Kingdom (Wales)</t>
  </si>
  <si>
    <t>Fair/poor healthBoys11</t>
  </si>
  <si>
    <t>Fair/poor healthBoys11Highest</t>
  </si>
  <si>
    <t>Fair/poor healthHighest</t>
  </si>
  <si>
    <t>Fair/poor healthBoys11Lowest</t>
  </si>
  <si>
    <t>Fair/poor healthLowest</t>
  </si>
  <si>
    <t>Have been bullied at least twice in the past two monthsBoys11HBSC_MEMBER</t>
  </si>
  <si>
    <t>Have been bullied at least twice in the past two monthsHBSC_MEMBER</t>
  </si>
  <si>
    <t>Have been bullied at least twice in the past two monthsBoys11United Kingdom (Scotland)</t>
  </si>
  <si>
    <t>Have been bullied at least twice in the past two monthsUnited Kingdom (Scotland)</t>
  </si>
  <si>
    <t>Have been bullied at least twice in the past two monthsBoys11Ireland</t>
  </si>
  <si>
    <t>Have been bullied at least twice in the past two monthsIreland</t>
  </si>
  <si>
    <t>Have been bullied at least twice in the past two monthsBoys11United Kingdom (England)</t>
  </si>
  <si>
    <t>Have been bullied at least twice in the past two monthsUnited Kingdom (England)</t>
  </si>
  <si>
    <t>Have been bullied at least twice in the past two monthsBoys11United Kingdom (Wales)</t>
  </si>
  <si>
    <t>Have been bullied at least twice in the past two monthsUnited Kingdom (Wales)</t>
  </si>
  <si>
    <t>Have been bullied at least twice in the past two monthsBoys11</t>
  </si>
  <si>
    <t>Have been bullied at least twice in the past two monthsBoys11Highest</t>
  </si>
  <si>
    <t>Have been bullied at least twice in the past two monthsHighest</t>
  </si>
  <si>
    <t>Have been bullied at least twice in the past two monthsBoys11Lowest</t>
  </si>
  <si>
    <t>Have been bullied at least twice in the past two monthsLowest</t>
  </si>
  <si>
    <t>High life satisfactionBoys11HBSC_MEMBER</t>
  </si>
  <si>
    <t>High life satisfactionHBSC_MEMBER</t>
  </si>
  <si>
    <t>High life satisfactionBoys11United Kingdom (Scotland)</t>
  </si>
  <si>
    <t>High life satisfactionUnited Kingdom (Scotland)</t>
  </si>
  <si>
    <t>High life satisfactionBoys11Ireland</t>
  </si>
  <si>
    <t>High life satisfactionIreland</t>
  </si>
  <si>
    <t>High life satisfactionBoys11United Kingdom (England)</t>
  </si>
  <si>
    <t>High life satisfactionUnited Kingdom (England)</t>
  </si>
  <si>
    <t>High life satisfactionBoys11United Kingdom (Wales)</t>
  </si>
  <si>
    <t>High life satisfactionUnited Kingdom (Wales)</t>
  </si>
  <si>
    <t>High life satisfactionBoys11</t>
  </si>
  <si>
    <t>High life satisfactionBoys11Highest</t>
  </si>
  <si>
    <t>High life satisfactionHighest</t>
  </si>
  <si>
    <t>Albania *</t>
  </si>
  <si>
    <t>High life satisfactionBoys11Lowest</t>
  </si>
  <si>
    <t>High life satisfactionLowest</t>
  </si>
  <si>
    <t>Active 60 mins every dayBoys11HBSC_MEMBER</t>
  </si>
  <si>
    <t>Active 60 mins every dayHBSC_MEMBER</t>
  </si>
  <si>
    <t>Active 60 mins every dayBoys11United Kingdom (Scotland)</t>
  </si>
  <si>
    <t>Active 60 mins every dayUnited Kingdom (Scotland)</t>
  </si>
  <si>
    <t>Active 60 mins every dayBoys11Ireland</t>
  </si>
  <si>
    <t>Active 60 mins every dayIreland</t>
  </si>
  <si>
    <t>Active 60 mins every dayBoys11United Kingdom (England)</t>
  </si>
  <si>
    <t>Active 60 mins every dayUnited Kingdom (England)</t>
  </si>
  <si>
    <t>Active 60 mins every dayBoys11United Kingdom (Wales)</t>
  </si>
  <si>
    <t>Active 60 mins every dayUnited Kingdom (Wales)</t>
  </si>
  <si>
    <t>Active 60 mins every dayBoys11</t>
  </si>
  <si>
    <t>Active 60 mins every dayBoys11Highest</t>
  </si>
  <si>
    <t>Active 60 mins every dayHighest</t>
  </si>
  <si>
    <t>Active 60 mins every dayBoys11Lowest</t>
  </si>
  <si>
    <t>Active 60 mins every dayLowest</t>
  </si>
  <si>
    <t>Eating fruit once a day or moreGirls11HBSC_MEMBER</t>
  </si>
  <si>
    <t>Eating fruit once a day or moreGirls11United Kingdom (Scotland)</t>
  </si>
  <si>
    <t>Eating fruit once a day or moreGirls11Ireland</t>
  </si>
  <si>
    <t>Eating fruit once a day or moreGirls11United Kingdom (England)</t>
  </si>
  <si>
    <t>Eating fruit once a day or moreGirls11United Kingdom (Wales)</t>
  </si>
  <si>
    <t>Eating fruit once a day or moreGirls11</t>
  </si>
  <si>
    <t>Eating fruit once a day or moreGirls11Highest</t>
  </si>
  <si>
    <t>Eating fruit once a day or moreGirls11Lowest</t>
  </si>
  <si>
    <t>Eating veg once a day or moreGirls11HBSC_MEMBER</t>
  </si>
  <si>
    <t>Eating veg once a day or moreGirls11United Kingdom (Scotland)</t>
  </si>
  <si>
    <t>Eating veg once a day or moreGirls11Ireland</t>
  </si>
  <si>
    <t>Eating veg once a day or moreGirls11United Kingdom (England)</t>
  </si>
  <si>
    <t>Eating veg once a day or moreGirls11United Kingdom (Wales)</t>
  </si>
  <si>
    <t>Eating veg once a day or moreGirls11</t>
  </si>
  <si>
    <t>Eating veg once a day or moreGirls11Highest</t>
  </si>
  <si>
    <t>Eating veg once a day or moreGirls11Lowest</t>
  </si>
  <si>
    <t>Overweight/obeseGirls11HBSC_MEMBER</t>
  </si>
  <si>
    <t>Overweight/obeseGirls11United Kingdom (Scotland)</t>
  </si>
  <si>
    <t>Overweight/obeseGirls11Ireland</t>
  </si>
  <si>
    <t>Overweight/obeseGirls11United Kingdom (England)</t>
  </si>
  <si>
    <t>Overweight/obeseGirls11United Kingdom (Wales)</t>
  </si>
  <si>
    <t>Overweight/obeseGirls11</t>
  </si>
  <si>
    <t>Overweight/obeseGirls11Highest</t>
  </si>
  <si>
    <t>Overweight/obeseGirls11Lowest</t>
  </si>
  <si>
    <t>Denmark *</t>
  </si>
  <si>
    <t>Smoke at least once a weekGirls11HBSC_MEMBER</t>
  </si>
  <si>
    <t>Smoke at least once a weekGirls11United Kingdom (Scotland)</t>
  </si>
  <si>
    <t>Smoke at least once a weekGirls11Ireland</t>
  </si>
  <si>
    <t>Smoke at least once a weekGirls11United Kingdom (England)</t>
  </si>
  <si>
    <t>Smoke at least once a weekGirls11United Kingdom (Wales)</t>
  </si>
  <si>
    <t>Smoke at least once a weekGirls11</t>
  </si>
  <si>
    <t>Smoke at least once a weekGirls11Highest</t>
  </si>
  <si>
    <t>Smoke at least once a weekGirls11Lowest</t>
  </si>
  <si>
    <t>Armenia *</t>
  </si>
  <si>
    <t>Drinking alcohol at least once a weekGirls11HBSC_MEMBER</t>
  </si>
  <si>
    <t>Drinking alcohol at least once a weekGirls11United Kingdom (Scotland)</t>
  </si>
  <si>
    <t>Drinking alcohol at least once a weekGirls11Ireland</t>
  </si>
  <si>
    <t>Drinking alcohol at least once a weekGirls11United Kingdom (England)</t>
  </si>
  <si>
    <t>Drinking alcohol at least once a weekGirls11United Kingdom (Wales)</t>
  </si>
  <si>
    <t>Drinking alcohol at least once a weekGirls11</t>
  </si>
  <si>
    <t>Drinking alcohol at least once a weekGirls11Highest</t>
  </si>
  <si>
    <t>Republic of Moldova &amp; Armenia</t>
  </si>
  <si>
    <t>Drinking alcohol at least once a weekGirls11Lowest</t>
  </si>
  <si>
    <t>Fair/poor healthGirls11HBSC_MEMBER</t>
  </si>
  <si>
    <t>Fair/poor healthGirls11United Kingdom (Scotland)</t>
  </si>
  <si>
    <t>Fair/poor healthGirls11Ireland</t>
  </si>
  <si>
    <t>Fair/poor healthGirls11United Kingdom (England)</t>
  </si>
  <si>
    <t>Fair/poor healthGirls11United Kingdom (Wales)</t>
  </si>
  <si>
    <t>Fair/poor healthGirls11</t>
  </si>
  <si>
    <t>Fair/poor healthGirls11Highest</t>
  </si>
  <si>
    <t>Fair/poor healthGirls11Lowest</t>
  </si>
  <si>
    <t>Taken any drugsGirls11HBSC_MEMBER</t>
  </si>
  <si>
    <t>Taken any drugsHBSC_MEMBER</t>
  </si>
  <si>
    <t>Taken any drugsGirls11United Kingdom (Scotland)</t>
  </si>
  <si>
    <t>Taken any drugsUnited Kingdom (Scotland)</t>
  </si>
  <si>
    <t>Taken any drugsGirls11Ireland</t>
  </si>
  <si>
    <t>Taken any drugsIreland</t>
  </si>
  <si>
    <t>Taken any drugsGirls11United Kingdom (England)</t>
  </si>
  <si>
    <t>Taken any drugsUnited Kingdom (England)</t>
  </si>
  <si>
    <t>Taken any drugsGirls11United Kingdom (Wales)</t>
  </si>
  <si>
    <t>Taken any drugsUnited Kingdom (Wales)</t>
  </si>
  <si>
    <t>Taken any drugsGirls11</t>
  </si>
  <si>
    <t>Taken any drugsGirls11Highest</t>
  </si>
  <si>
    <t>Taken any drugsHighest</t>
  </si>
  <si>
    <t>Taken any drugsGirls11Lowest</t>
  </si>
  <si>
    <t>Taken any drugsLowest</t>
  </si>
  <si>
    <t>Have been bullied at least twice in the past two monthsGirls11HBSC_MEMBER</t>
  </si>
  <si>
    <t>Have been bullied at least twice in the past two monthsGirls11United Kingdom (Scotland)</t>
  </si>
  <si>
    <t>Have been bullied at least twice in the past two monthsGirls11Ireland</t>
  </si>
  <si>
    <t>Have been bullied at least twice in the past two monthsGirls11United Kingdom (England)</t>
  </si>
  <si>
    <t>Have been bullied at least twice in the past two monthsGirls11United Kingdom (Wales)</t>
  </si>
  <si>
    <t>Have been bullied at least twice in the past two monthsGirls11</t>
  </si>
  <si>
    <t>Have been bullied at least twice in the past two monthsGirls11Highest</t>
  </si>
  <si>
    <t>Have been bullied at least twice in the past two monthsGirls11Lowest</t>
  </si>
  <si>
    <t>Have taken cannabisGirls11HBSC_MEMBER</t>
  </si>
  <si>
    <t>Have taken cannabisHBSC_MEMBER</t>
  </si>
  <si>
    <t>Have taken cannabisGirls11United Kingdom (Scotland)</t>
  </si>
  <si>
    <t>Have taken cannabisUnited Kingdom (Scotland)</t>
  </si>
  <si>
    <t>Have taken cannabisGirls11Ireland</t>
  </si>
  <si>
    <t>Have taken cannabisIreland</t>
  </si>
  <si>
    <t>Have taken cannabisGirls11United Kingdom (England)</t>
  </si>
  <si>
    <t>Have taken cannabisUnited Kingdom (England)</t>
  </si>
  <si>
    <t>Have taken cannabisGirls11United Kingdom (Wales)</t>
  </si>
  <si>
    <t>Have taken cannabisUnited Kingdom (Wales)</t>
  </si>
  <si>
    <t>Have taken cannabisGirls11</t>
  </si>
  <si>
    <t>Have taken cannabisGirls11Highest</t>
  </si>
  <si>
    <t>Have taken cannabisHighest</t>
  </si>
  <si>
    <t>Have taken cannabisGirls11Lowest</t>
  </si>
  <si>
    <t>Have taken cannabisLowest</t>
  </si>
  <si>
    <t>High life satisfactionGirls11HBSC_MEMBER</t>
  </si>
  <si>
    <t>High life satisfactionGirls11United Kingdom (Scotland)</t>
  </si>
  <si>
    <t>High life satisfactionGirls11Ireland</t>
  </si>
  <si>
    <t>High life satisfactionGirls11United Kingdom (England)</t>
  </si>
  <si>
    <t>High life satisfactionGirls11United Kingdom (Wales)</t>
  </si>
  <si>
    <t>High life satisfactionGirls11</t>
  </si>
  <si>
    <t>High life satisfactionGirls11Highest</t>
  </si>
  <si>
    <t>High life satisfactionGirls11Lowest</t>
  </si>
  <si>
    <t>Active 60 mins every dayGirls11HBSC_MEMBER</t>
  </si>
  <si>
    <t>Active 60 mins every dayGirls11United Kingdom (Scotland)</t>
  </si>
  <si>
    <t>Active 60 mins every dayGirls11Ireland</t>
  </si>
  <si>
    <t>Active 60 mins every dayGirls11United Kingdom (England)</t>
  </si>
  <si>
    <t>Active 60 mins every dayGirls11United Kingdom (Wales)</t>
  </si>
  <si>
    <t>Active 60 mins every dayGirls11</t>
  </si>
  <si>
    <t>Active 60 mins every dayGirls11Highest</t>
  </si>
  <si>
    <t>Active 60 mins every dayGirls11Lowest</t>
  </si>
  <si>
    <t>Eating fruit once a day or moreBoys13HBSC_MEMBER</t>
  </si>
  <si>
    <t>Eating fruit once a day or moreBoys13United Kingdom (Scotland)</t>
  </si>
  <si>
    <t>Eating fruit once a day or moreBoys13Ireland</t>
  </si>
  <si>
    <t>Eating fruit once a day or moreBoys13United Kingdom (England)</t>
  </si>
  <si>
    <t>Eating fruit once a day or moreBoys13United Kingdom (Wales)</t>
  </si>
  <si>
    <t>Eating fruit once a day or moreBoys13</t>
  </si>
  <si>
    <t>Eating fruit once a day or moreBoys13Highest</t>
  </si>
  <si>
    <t>Eating fruit once a day or moreBoys13Lowest</t>
  </si>
  <si>
    <t>Eating veg once a day or moreBoys13HBSC_MEMBER</t>
  </si>
  <si>
    <t>Eating veg once a day or moreBoys13United Kingdom (Scotland)</t>
  </si>
  <si>
    <t>Eating veg once a day or moreBoys13Ireland</t>
  </si>
  <si>
    <t>Eating veg once a day or moreBoys13United Kingdom (England)</t>
  </si>
  <si>
    <t>Eating veg once a day or moreBoys13United Kingdom (Wales)</t>
  </si>
  <si>
    <t>Eating veg once a day or moreBoys13</t>
  </si>
  <si>
    <t>Eating veg once a day or moreBoys13Highest</t>
  </si>
  <si>
    <t>Eating veg once a day or moreBoys13Lowest</t>
  </si>
  <si>
    <t>Overweight/obeseBoys13HBSC_MEMBER</t>
  </si>
  <si>
    <t>Overweight/obeseBoys13United Kingdom (Scotland)</t>
  </si>
  <si>
    <t>Overweight/obeseBoys13Ireland</t>
  </si>
  <si>
    <t>Overweight/obeseBoys13United Kingdom (England)</t>
  </si>
  <si>
    <t>Overweight/obeseBoys13United Kingdom (Wales)</t>
  </si>
  <si>
    <t>Overweight/obeseBoys13</t>
  </si>
  <si>
    <t>Overweight/obeseBoys13Highest</t>
  </si>
  <si>
    <t>Overweight/obeseBoys13Lowest</t>
  </si>
  <si>
    <t>Smoke at least once a weekBoys13HBSC_MEMBER</t>
  </si>
  <si>
    <t>Smoke at least once a weekBoys13United Kingdom (Scotland)</t>
  </si>
  <si>
    <t>Smoke at least once a weekBoys13Ireland</t>
  </si>
  <si>
    <t>Smoke at least once a weekBoys13United Kingdom (England)</t>
  </si>
  <si>
    <t>Smoke at least once a weekBoys13United Kingdom (Wales)</t>
  </si>
  <si>
    <t>Smoke at least once a weekBoys13</t>
  </si>
  <si>
    <t>Smoke at least once a weekBoys13Highest</t>
  </si>
  <si>
    <t>Smoke at least once a weekBoys13Lowest</t>
  </si>
  <si>
    <t>Canada*</t>
  </si>
  <si>
    <t>Drinking alcohol at least once a weekBoys13HBSC_MEMBER</t>
  </si>
  <si>
    <t>Drinking alcohol at least once a weekBoys13United Kingdom (Scotland)</t>
  </si>
  <si>
    <t>Drinking alcohol at least once a weekBoys13Ireland</t>
  </si>
  <si>
    <t>Drinking alcohol at least once a weekBoys13United Kingdom (England)</t>
  </si>
  <si>
    <t>Drinking alcohol at least once a weekBoys13United Kingdom (Wales)</t>
  </si>
  <si>
    <t>Drinking alcohol at least once a weekBoys13</t>
  </si>
  <si>
    <t>Drinking alcohol at least once a weekBoys13Highest</t>
  </si>
  <si>
    <t>Drinking alcohol at least once a weekBoys13Lowest</t>
  </si>
  <si>
    <t>Fair/poor healthBoys13HBSC_MEMBER</t>
  </si>
  <si>
    <t>Fair/poor healthBoys13United Kingdom (Scotland)</t>
  </si>
  <si>
    <t>Fair/poor healthBoys13Ireland</t>
  </si>
  <si>
    <t>Fair/poor healthBoys13United Kingdom (England)</t>
  </si>
  <si>
    <t>Fair/poor healthBoys13United Kingdom (Wales)</t>
  </si>
  <si>
    <t>Fair/poor healthBoys13</t>
  </si>
  <si>
    <t>Fair/poor healthBoys13Highest</t>
  </si>
  <si>
    <t>Fair/poor healthBoys13Lowest</t>
  </si>
  <si>
    <t>Have been bullied at least twice in the past two monthsBoys13HBSC_MEMBER</t>
  </si>
  <si>
    <t>Have been bullied at least twice in the past two monthsBoys13United Kingdom (Scotland)</t>
  </si>
  <si>
    <t>Have been bullied at least twice in the past two monthsBoys13Ireland</t>
  </si>
  <si>
    <t>Have been bullied at least twice in the past two monthsBoys13United Kingdom (England)</t>
  </si>
  <si>
    <t>Have been bullied at least twice in the past two monthsBoys13United Kingdom (Wales)</t>
  </si>
  <si>
    <t>Have been bullied at least twice in the past two monthsBoys13</t>
  </si>
  <si>
    <t>Have been bullied at least twice in the past two monthsBoys13Highest</t>
  </si>
  <si>
    <t>Have been bullied at least twice in the past two monthsBoys13Lowest</t>
  </si>
  <si>
    <t>Armenia &amp; Sweden</t>
  </si>
  <si>
    <t>Have taken cannabisBoys13HBSC_MEMBER</t>
  </si>
  <si>
    <t>Have taken cannabisBoys13United Kingdom (Scotland)</t>
  </si>
  <si>
    <t>Have taken cannabisBoys13Ireland</t>
  </si>
  <si>
    <t>Have taken cannabisBoys13United Kingdom (England)</t>
  </si>
  <si>
    <t>Have taken cannabisBoys13United Kingdom (Wales)</t>
  </si>
  <si>
    <t>Have taken cannabisBoys13</t>
  </si>
  <si>
    <t>Have taken cannabisBoys13Highest</t>
  </si>
  <si>
    <t>Have taken cannabisBoys13Lowest</t>
  </si>
  <si>
    <t>High life satisfactionBoys13HBSC_MEMBER</t>
  </si>
  <si>
    <t>High life satisfactionBoys13United Kingdom (Scotland)</t>
  </si>
  <si>
    <t>High life satisfactionBoys13Ireland</t>
  </si>
  <si>
    <t>High life satisfactionBoys13United Kingdom (England)</t>
  </si>
  <si>
    <t>High life satisfactionBoys13United Kingdom (Wales)</t>
  </si>
  <si>
    <t>High life satisfactionBoys13</t>
  </si>
  <si>
    <t>High life satisfactionBoys13Highest</t>
  </si>
  <si>
    <t>Romania *</t>
  </si>
  <si>
    <t>High life satisfactionBoys13Lowest</t>
  </si>
  <si>
    <t>Active 60 mins every dayBoys13HBSC_MEMBER</t>
  </si>
  <si>
    <t>Active 60 mins every dayBoys13United Kingdom (Scotland)</t>
  </si>
  <si>
    <t>Active 60 mins every dayBoys13Ireland</t>
  </si>
  <si>
    <t>Active 60 mins every dayBoys13United Kingdom (England)</t>
  </si>
  <si>
    <t>Active 60 mins every dayBoys13United Kingdom (Wales)</t>
  </si>
  <si>
    <t>Active 60 mins every dayBoys13</t>
  </si>
  <si>
    <t>Active 60 mins every dayBoys13Highest</t>
  </si>
  <si>
    <t>Active 60 mins every dayBoys13Lowest</t>
  </si>
  <si>
    <t>Italy &amp; Sweden</t>
  </si>
  <si>
    <t>Walking or cycling to schoolBoys13HBSC_MEMBER</t>
  </si>
  <si>
    <t>Walking or cycling to schoolHBSC_MEMBER</t>
  </si>
  <si>
    <t>Walking or cycling to schoolBoys13United Kingdom (Scotland)</t>
  </si>
  <si>
    <t>Walking or cycling to schoolUnited Kingdom (Scotland)</t>
  </si>
  <si>
    <t>Walking or cycling to schoolBoys13Ireland</t>
  </si>
  <si>
    <t>Walking or cycling to schoolIreland</t>
  </si>
  <si>
    <t>Walking or cycling to schoolBoys13United Kingdom (England)</t>
  </si>
  <si>
    <t>Walking or cycling to schoolUnited Kingdom (England)</t>
  </si>
  <si>
    <t>Walking or cycling to schoolBoys13United Kingdom (Wales)</t>
  </si>
  <si>
    <t>Walking or cycling to schoolUnited Kingdom (Wales)</t>
  </si>
  <si>
    <t>Walking or cycling to schoolBoys13</t>
  </si>
  <si>
    <t>Walking or cycling to schoolBoys13Highest</t>
  </si>
  <si>
    <t>Walking or cycling to schoolHighest</t>
  </si>
  <si>
    <t>Walking or cycling to schoolBoys13Lowest</t>
  </si>
  <si>
    <t>Walking or cycling to schoolLowest</t>
  </si>
  <si>
    <t>Eating fruit once a day or moreGirls13HBSC_MEMBER</t>
  </si>
  <si>
    <t>Eating fruit once a day or moreGirls13United Kingdom (Scotland)</t>
  </si>
  <si>
    <t>Eating fruit once a day or moreGirls13Ireland</t>
  </si>
  <si>
    <t>Eating fruit once a day or moreGirls13United Kingdom (England)</t>
  </si>
  <si>
    <t>Eating fruit once a day or moreGirls13United Kingdom (Wales)</t>
  </si>
  <si>
    <t>Eating fruit once a day or moreGirls13</t>
  </si>
  <si>
    <t>Eating fruit once a day or moreGirls13Highest</t>
  </si>
  <si>
    <t>Eating fruit once a day or moreGirls13Lowest</t>
  </si>
  <si>
    <t>Eating veg once a day or moreGirls13HBSC_MEMBER</t>
  </si>
  <si>
    <t>Eating veg once a day or moreGirls13United Kingdom (Scotland)</t>
  </si>
  <si>
    <t>Eating veg once a day or moreGirls13Ireland</t>
  </si>
  <si>
    <t>Eating veg once a day or moreGirls13United Kingdom (England)</t>
  </si>
  <si>
    <t>Eating veg once a day or moreGirls13United Kingdom (Wales)</t>
  </si>
  <si>
    <t>Eating veg once a day or moreGirls13</t>
  </si>
  <si>
    <t>Eating veg once a day or moreGirls13Highest</t>
  </si>
  <si>
    <t>Eating veg once a day or moreGirls13Lowest</t>
  </si>
  <si>
    <t>Overweight/obeseGirls13HBSC_MEMBER</t>
  </si>
  <si>
    <t>Overweight/obeseGirls13United Kingdom (Scotland)</t>
  </si>
  <si>
    <t>Overweight/obeseGirls13Ireland</t>
  </si>
  <si>
    <t>Overweight/obeseGirls13United Kingdom (England)</t>
  </si>
  <si>
    <t>Overweight/obeseGirls13United Kingdom (Wales)</t>
  </si>
  <si>
    <t>Overweight/obeseGirls13</t>
  </si>
  <si>
    <t>Overweight/obeseGirls13Highest</t>
  </si>
  <si>
    <t>Overweight/obeseGirls13Lowest</t>
  </si>
  <si>
    <t>Smoke at least once a weekGirls13HBSC_MEMBER</t>
  </si>
  <si>
    <t>Smoke at least once a weekGirls13United Kingdom (Scotland)</t>
  </si>
  <si>
    <t>Smoke at least once a weekGirls13Ireland</t>
  </si>
  <si>
    <t>Smoke at least once a weekGirls13United Kingdom (England)</t>
  </si>
  <si>
    <t>Smoke at least once a weekGirls13United Kingdom (Wales)</t>
  </si>
  <si>
    <t>Smoke at least once a weekGirls13</t>
  </si>
  <si>
    <t>Smoke at least once a weekGirls13Highest</t>
  </si>
  <si>
    <t>Smoke at least once a weekGirls13Lowest</t>
  </si>
  <si>
    <t>Armenia &amp; Norway</t>
  </si>
  <si>
    <t>Drinking alcohol at least once a weekGirls13HBSC_MEMBER</t>
  </si>
  <si>
    <t>Drinking alcohol at least once a weekGirls13United Kingdom (Scotland)</t>
  </si>
  <si>
    <t>Drinking alcohol at least once a weekGirls13Ireland</t>
  </si>
  <si>
    <t>Drinking alcohol at least once a weekGirls13United Kingdom (England)</t>
  </si>
  <si>
    <t>Drinking alcohol at least once a weekGirls13United Kingdom (Wales)</t>
  </si>
  <si>
    <t>Drinking alcohol at least once a weekGirls13</t>
  </si>
  <si>
    <t>Drinking alcohol at least once a weekGirls13Highest</t>
  </si>
  <si>
    <t>Drinking alcohol at least once a weekGirls13Lowest</t>
  </si>
  <si>
    <t>Fair/poor healthGirls13HBSC_MEMBER</t>
  </si>
  <si>
    <t>Fair/poor healthGirls13United Kingdom (Scotland)</t>
  </si>
  <si>
    <t>Fair/poor healthGirls13Ireland</t>
  </si>
  <si>
    <t>Fair/poor healthGirls13United Kingdom (England)</t>
  </si>
  <si>
    <t>Fair/poor healthGirls13United Kingdom (Wales)</t>
  </si>
  <si>
    <t>Fair/poor healthGirls13</t>
  </si>
  <si>
    <t>Fair/poor healthGirls13Highest</t>
  </si>
  <si>
    <t>Fair/poor healthGirls13Lowest</t>
  </si>
  <si>
    <t>Have been bullied at least twice in the past two monthsGirls13HBSC_MEMBER</t>
  </si>
  <si>
    <t>Have been bullied at least twice in the past two monthsGirls13United Kingdom (Scotland)</t>
  </si>
  <si>
    <t>Have been bullied at least twice in the past two monthsGirls13Ireland</t>
  </si>
  <si>
    <t>Have been bullied at least twice in the past two monthsGirls13United Kingdom (England)</t>
  </si>
  <si>
    <t>Have been bullied at least twice in the past two monthsGirls13United Kingdom (Wales)</t>
  </si>
  <si>
    <t>Have been bullied at least twice in the past two monthsGirls13</t>
  </si>
  <si>
    <t>Have been bullied at least twice in the past two monthsGirls13Highest</t>
  </si>
  <si>
    <t>Have been bullied at least twice in the past two monthsGirls13Lowest</t>
  </si>
  <si>
    <t>Have taken cannabisGirls13HBSC_MEMBER</t>
  </si>
  <si>
    <t>Have taken cannabisGirls13United Kingdom (Scotland)</t>
  </si>
  <si>
    <t>Have taken cannabisGirls13Ireland</t>
  </si>
  <si>
    <t>Have taken cannabisGirls13United Kingdom (England)</t>
  </si>
  <si>
    <t>Have taken cannabisGirls13United Kingdom (Wales)</t>
  </si>
  <si>
    <t>Have taken cannabisGirls13</t>
  </si>
  <si>
    <t>Have taken cannabisGirls13Highest</t>
  </si>
  <si>
    <t>Have taken cannabisGirls13Lowest</t>
  </si>
  <si>
    <t>High life satisfactionGirls13HBSC_MEMBER</t>
  </si>
  <si>
    <t>High life satisfactionGirls13United Kingdom (Scotland)</t>
  </si>
  <si>
    <t>High life satisfactionGirls13Ireland</t>
  </si>
  <si>
    <t>High life satisfactionGirls13United Kingdom (England)</t>
  </si>
  <si>
    <t>High life satisfactionGirls13United Kingdom (Wales)</t>
  </si>
  <si>
    <t>High life satisfactionGirls13</t>
  </si>
  <si>
    <t>High life satisfactionGirls13Highest</t>
  </si>
  <si>
    <t>High life satisfactionGirls13Lowest</t>
  </si>
  <si>
    <t>Greenland &amp; Wales</t>
  </si>
  <si>
    <t>Active 60 mins every dayGirls13HBSC_MEMBER</t>
  </si>
  <si>
    <t>Active 60 mins every dayGirls13United Kingdom (Scotland)</t>
  </si>
  <si>
    <t>Active 60 mins every dayGirls13Ireland</t>
  </si>
  <si>
    <t>Active 60 mins every dayGirls13United Kingdom (England)</t>
  </si>
  <si>
    <t>Active 60 mins every dayGirls13United Kingdom (Wales)</t>
  </si>
  <si>
    <t>Active 60 mins every dayGirls13</t>
  </si>
  <si>
    <t>Active 60 mins every dayGirls13Highest</t>
  </si>
  <si>
    <t>Ukraine *</t>
  </si>
  <si>
    <t>Active 60 mins every dayGirls13Lowest</t>
  </si>
  <si>
    <t>Italy &amp; Portugal</t>
  </si>
  <si>
    <t>Eating fruit once a day or moreBoys15HBSC_MEMBER</t>
  </si>
  <si>
    <t>Eating fruit once a day or moreBoys15United Kingdom (Scotland)</t>
  </si>
  <si>
    <t>Eating fruit once a day or moreBoys15Ireland</t>
  </si>
  <si>
    <t>Eating fruit once a day or moreBoys15United Kingdom (England)</t>
  </si>
  <si>
    <t>Eating fruit once a day or moreBoys15United Kingdom (Wales)</t>
  </si>
  <si>
    <t>Eating fruit once a day or moreBoys15</t>
  </si>
  <si>
    <t>Eating fruit once a day or moreBoys15Highest</t>
  </si>
  <si>
    <t>Eating fruit once a day or moreBoys15Lowest</t>
  </si>
  <si>
    <t>Eating veg once a day or moreBoys15HBSC_MEMBER</t>
  </si>
  <si>
    <t>Eating veg once a day or moreBoys15United Kingdom (Scotland)</t>
  </si>
  <si>
    <t>Eating veg once a day or moreBoys15Ireland</t>
  </si>
  <si>
    <t>Eating veg once a day or moreBoys15United Kingdom (England)</t>
  </si>
  <si>
    <t>Eating veg once a day or moreBoys15United Kingdom (Wales)</t>
  </si>
  <si>
    <t>Eating veg once a day or moreBoys15</t>
  </si>
  <si>
    <t>Eating veg once a day or moreBoys15Highest</t>
  </si>
  <si>
    <t>Eating veg once a day or moreBoys15Lowest</t>
  </si>
  <si>
    <t>Overweight/obeseBoys15HBSC_MEMBER</t>
  </si>
  <si>
    <t>Overweight/obeseBoys15United Kingdom (Scotland)</t>
  </si>
  <si>
    <t>Overweight/obeseBoys15Ireland</t>
  </si>
  <si>
    <t>Overweight/obeseBoys15United Kingdom (England)</t>
  </si>
  <si>
    <t>Overweight/obeseBoys15United Kingdom (Wales)</t>
  </si>
  <si>
    <t>Overweight/obeseBoys15</t>
  </si>
  <si>
    <t>Overweight/obeseBoys15Highest</t>
  </si>
  <si>
    <t>Malta &amp; Canada</t>
  </si>
  <si>
    <t>Overweight/obeseBoys15Lowest</t>
  </si>
  <si>
    <t>Smoke at least once a weekBoys15HBSC_MEMBER</t>
  </si>
  <si>
    <t>Smoke at least once a weekBoys15United Kingdom (Scotland)</t>
  </si>
  <si>
    <t>Smoke at least once a weekBoys15Ireland</t>
  </si>
  <si>
    <t>Smoke at least once a weekBoys15United Kingdom (England)</t>
  </si>
  <si>
    <t>Smoke at least once a weekBoys15United Kingdom (Wales)</t>
  </si>
  <si>
    <t>Smoke at least once a weekBoys15</t>
  </si>
  <si>
    <t>Smoke at least once a weekBoys15Highest</t>
  </si>
  <si>
    <t>Smoke at least once a weekBoys15Lowest</t>
  </si>
  <si>
    <t>Drinking alcohol at least once a weekBoys15HBSC_MEMBER</t>
  </si>
  <si>
    <t>Drinking alcohol at least once a weekBoys15United Kingdom (Scotland)</t>
  </si>
  <si>
    <t>Drinking alcohol at least once a weekBoys15Ireland</t>
  </si>
  <si>
    <t>Drinking alcohol at least once a weekBoys15United Kingdom (England)</t>
  </si>
  <si>
    <t>Drinking alcohol at least once a weekBoys15United Kingdom (Wales)</t>
  </si>
  <si>
    <t>Drinking alcohol at least once a weekBoys15</t>
  </si>
  <si>
    <t>Drinking alcohol at least once a weekBoys15Highest</t>
  </si>
  <si>
    <t>Drinking alcohol at least once a weekBoys15Lowest</t>
  </si>
  <si>
    <t>Iceland &amp; Norway</t>
  </si>
  <si>
    <t>Fair/poor healthBoys15HBSC_MEMBER</t>
  </si>
  <si>
    <t>Fair/poor healthBoys15United Kingdom (Scotland)</t>
  </si>
  <si>
    <t>Fair/poor healthBoys15Ireland</t>
  </si>
  <si>
    <t>Fair/poor healthBoys15United Kingdom (England)</t>
  </si>
  <si>
    <t>Fair/poor healthBoys15United Kingdom (Wales)</t>
  </si>
  <si>
    <t>Fair/poor healthBoys15</t>
  </si>
  <si>
    <t>Fair/poor healthBoys15Highest</t>
  </si>
  <si>
    <t>Fair/poor healthBoys15Lowest</t>
  </si>
  <si>
    <t>Albania &amp; Macedonia</t>
  </si>
  <si>
    <t>Have been bullied at least twice in the past two monthsBoys15HBSC_MEMBER</t>
  </si>
  <si>
    <t>Have been bullied at least twice in the past two monthsBoys15United Kingdom (Scotland)</t>
  </si>
  <si>
    <t>Have been bullied at least twice in the past two monthsBoys15Ireland</t>
  </si>
  <si>
    <t>Have been bullied at least twice in the past two monthsBoys15United Kingdom (England)</t>
  </si>
  <si>
    <t>Have been bullied at least twice in the past two monthsBoys15United Kingdom (Wales)</t>
  </si>
  <si>
    <t>Have been bullied at least twice in the past two monthsBoys15</t>
  </si>
  <si>
    <t>Have been bullied at least twice in the past two monthsBoys15Highest</t>
  </si>
  <si>
    <t>Have been bullied at least twice in the past two monthsBoys15Lowest</t>
  </si>
  <si>
    <t>Armenia &amp; Iceland</t>
  </si>
  <si>
    <t>Have taken cannabisBoys15HBSC_MEMBER</t>
  </si>
  <si>
    <t>Have taken cannabisBoys15United Kingdom (Scotland)</t>
  </si>
  <si>
    <t>Have taken cannabisBoys15Ireland</t>
  </si>
  <si>
    <t>Have taken cannabisBoys15United Kingdom (England)</t>
  </si>
  <si>
    <t>Have taken cannabisBoys15United Kingdom (Wales)</t>
  </si>
  <si>
    <t>Have taken cannabisBoys15</t>
  </si>
  <si>
    <t>Have taken cannabisBoys15Highest</t>
  </si>
  <si>
    <t>Switzerland &amp; France</t>
  </si>
  <si>
    <t>Have taken cannabisBoys15Lowest</t>
  </si>
  <si>
    <t>Armenia &amp; Macedonia</t>
  </si>
  <si>
    <t>High life satisfactionBoys15HBSC_MEMBER</t>
  </si>
  <si>
    <t>High life satisfactionBoys15United Kingdom (Scotland)</t>
  </si>
  <si>
    <t>High life satisfactionBoys15Ireland</t>
  </si>
  <si>
    <t>High life satisfactionBoys15United Kingdom (England)</t>
  </si>
  <si>
    <t>High life satisfactionBoys15United Kingdom (Wales)</t>
  </si>
  <si>
    <t>High life satisfactionBoys15</t>
  </si>
  <si>
    <t>High life satisfactionBoys15Highest</t>
  </si>
  <si>
    <t>High life satisfactionBoys15Lowest</t>
  </si>
  <si>
    <t>Active 60 mins every dayBoys15HBSC_MEMBER</t>
  </si>
  <si>
    <t>Active 60 mins every dayBoys15United Kingdom (Scotland)</t>
  </si>
  <si>
    <t>Active 60 mins every dayBoys15Ireland</t>
  </si>
  <si>
    <t>Active 60 mins every dayBoys15United Kingdom (England)</t>
  </si>
  <si>
    <t>Active 60 mins every dayBoys15United Kingdom (Wales)</t>
  </si>
  <si>
    <t>Active 60 mins every dayBoys15</t>
  </si>
  <si>
    <t>Active 60 mins every dayBoys15Highest</t>
  </si>
  <si>
    <t>Canada &amp; Albania</t>
  </si>
  <si>
    <t>Active 60 mins every dayBoys15Lowest</t>
  </si>
  <si>
    <t>Eating fruit once a day or moreGirls15HBSC_MEMBER</t>
  </si>
  <si>
    <t>Eating fruit once a day or moreGirls15United Kingdom (Scotland)</t>
  </si>
  <si>
    <t>Eating fruit once a day or moreGirls15Ireland</t>
  </si>
  <si>
    <t>Eating fruit once a day or moreGirls15United Kingdom (England)</t>
  </si>
  <si>
    <t>Eating fruit once a day or moreGirls15United Kingdom (Wales)</t>
  </si>
  <si>
    <t>Eating fruit once a day or moreGirls15</t>
  </si>
  <si>
    <t>Eating fruit once a day or moreGirls15Highest</t>
  </si>
  <si>
    <t>Eating fruit once a day or moreGirls15Lowest</t>
  </si>
  <si>
    <t>Eating veg once a day or moreGirls15HBSC_MEMBER</t>
  </si>
  <si>
    <t>Eating veg once a day or moreGirls15United Kingdom (Scotland)</t>
  </si>
  <si>
    <t>Eating veg once a day or moreGirls15Ireland</t>
  </si>
  <si>
    <t>Eating veg once a day or moreGirls15United Kingdom (England)</t>
  </si>
  <si>
    <t>Eating veg once a day or moreGirls15United Kingdom (Wales)</t>
  </si>
  <si>
    <t>Eating veg once a day or moreGirls15</t>
  </si>
  <si>
    <t>Eating veg once a day or moreGirls15Highest</t>
  </si>
  <si>
    <t>Eating veg once a day or moreGirls15Lowest</t>
  </si>
  <si>
    <t>Overweight/obeseGirls15HBSC_MEMBER</t>
  </si>
  <si>
    <t>Overweight/obeseGirls15United Kingdom (Scotland)</t>
  </si>
  <si>
    <t>Overweight/obeseGirls15Ireland</t>
  </si>
  <si>
    <t>Overweight/obeseGirls15United Kingdom (England)</t>
  </si>
  <si>
    <t>Overweight/obeseGirls15United Kingdom (Wales)</t>
  </si>
  <si>
    <t>Overweight/obeseGirls15</t>
  </si>
  <si>
    <t>Overweight/obeseGirls15Highest</t>
  </si>
  <si>
    <t>Overweight/obeseGirls15Lowest</t>
  </si>
  <si>
    <t>Smoke at least once a weekGirls15HBSC_MEMBER</t>
  </si>
  <si>
    <t>Smoke at least once a weekGirls15United Kingdom (Scotland)</t>
  </si>
  <si>
    <t>Smoke at least once a weekGirls15Ireland</t>
  </si>
  <si>
    <t>Smoke at least once a weekGirls15United Kingdom (England)</t>
  </si>
  <si>
    <t>Smoke at least once a weekGirls15United Kingdom (Wales)</t>
  </si>
  <si>
    <t>Smoke at least once a weekGirls15</t>
  </si>
  <si>
    <t>Smoke at least once a weekGirls15Highest</t>
  </si>
  <si>
    <t>Smoke at least once a weekGirls15Lowest</t>
  </si>
  <si>
    <t>Albania &amp; Armenia</t>
  </si>
  <si>
    <t>Drinking alcohol at least once a weekGirls15HBSC_MEMBER</t>
  </si>
  <si>
    <t>Drinking alcohol at least once a weekGirls15United Kingdom (Scotland)</t>
  </si>
  <si>
    <t>Drinking alcohol at least once a weekGirls15Ireland</t>
  </si>
  <si>
    <t>Drinking alcohol at least once a weekGirls15United Kingdom (England)</t>
  </si>
  <si>
    <t>Drinking alcohol at least once a weekGirls15United Kingdom (Wales)</t>
  </si>
  <si>
    <t>Drinking alcohol at least once a weekGirls15</t>
  </si>
  <si>
    <t>Drinking alcohol at least once a weekGirls15Highest</t>
  </si>
  <si>
    <t>Drinking alcohol at least once a weekGirls15Lowest</t>
  </si>
  <si>
    <t>Fair/poor healthGirls15HBSC_MEMBER</t>
  </si>
  <si>
    <t>Fair/poor healthGirls15United Kingdom (Scotland)</t>
  </si>
  <si>
    <t>Fair/poor healthGirls15Ireland</t>
  </si>
  <si>
    <t>Fair/poor healthGirls15United Kingdom (England)</t>
  </si>
  <si>
    <t>Fair/poor healthGirls15United Kingdom (Wales)</t>
  </si>
  <si>
    <t>Fair/poor healthGirls15</t>
  </si>
  <si>
    <t>Fair/poor healthGirls15Highest</t>
  </si>
  <si>
    <t>Fair/poor healthGirls15Lowest</t>
  </si>
  <si>
    <t>Have been bullied at least twice in the past two monthsGirls15HBSC_MEMBER</t>
  </si>
  <si>
    <t>Have been bullied at least twice in the past two monthsGirls15United Kingdom (Scotland)</t>
  </si>
  <si>
    <t>Have been bullied at least twice in the past two monthsGirls15Ireland</t>
  </si>
  <si>
    <t>Have been bullied at least twice in the past two monthsGirls15United Kingdom (England)</t>
  </si>
  <si>
    <t>Have been bullied at least twice in the past two monthsGirls15United Kingdom (Wales)</t>
  </si>
  <si>
    <t>Have been bullied at least twice in the past two monthsGirls15</t>
  </si>
  <si>
    <t>Have been bullied at least twice in the past two monthsGirls15Highest</t>
  </si>
  <si>
    <t>Have been bullied at least twice in the past two monthsGirls15Lowest</t>
  </si>
  <si>
    <t>Have taken cannabisGirls15HBSC_MEMBER</t>
  </si>
  <si>
    <t>Have taken cannabisGirls15United Kingdom (Scotland)</t>
  </si>
  <si>
    <t>Have taken cannabisGirls15Ireland</t>
  </si>
  <si>
    <t>Have taken cannabisGirls15United Kingdom (England)</t>
  </si>
  <si>
    <t>Have taken cannabisGirls15United Kingdom (Wales)</t>
  </si>
  <si>
    <t>Have taken cannabisGirls15</t>
  </si>
  <si>
    <t>Have taken cannabisGirls15Highest</t>
  </si>
  <si>
    <t>Have taken cannabisGirls15Lowest</t>
  </si>
  <si>
    <t>High life satisfactionGirls15HBSC_MEMBER</t>
  </si>
  <si>
    <t>High life satisfactionGirls15United Kingdom (Scotland)</t>
  </si>
  <si>
    <t>High life satisfactionGirls15Ireland</t>
  </si>
  <si>
    <t>High life satisfactionGirls15United Kingdom (England)</t>
  </si>
  <si>
    <t>High life satisfactionGirls15United Kingdom (Wales)</t>
  </si>
  <si>
    <t>High life satisfactionGirls15</t>
  </si>
  <si>
    <t>High life satisfactionGirls15Highest</t>
  </si>
  <si>
    <t>High life satisfactionGirls15Lowest</t>
  </si>
  <si>
    <t>Active 60 mins every dayGirls15HBSC_MEMBER</t>
  </si>
  <si>
    <t>Active 60 mins every dayGirls15United Kingdom (Scotland)</t>
  </si>
  <si>
    <t>Active 60 mins every dayGirls15Ireland</t>
  </si>
  <si>
    <t>Active 60 mins every dayGirls15United Kingdom (England)</t>
  </si>
  <si>
    <t>Active 60 mins every dayGirls15United Kingdom (Wales)</t>
  </si>
  <si>
    <t>Active 60 mins every dayGirls15</t>
  </si>
  <si>
    <t>Active 60 mins every dayGirls15Highest</t>
  </si>
  <si>
    <t>Active 60 mins every dayGirls15Lowest</t>
  </si>
  <si>
    <t>Austria*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</si>
</sst>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 #,##0.00_);_(* \(#,##0.00\);_(* &quot;-&quot;??_);_(@_)"/>
    <numFmt numFmtId="165" formatCode="[&gt;0.5]#,##0;[&lt;-0.5]\-#,##0;\-"/>
    <numFmt numFmtId="166" formatCode="#,##0_);;&quot;- &quot;_);@_)\ "/>
    <numFmt numFmtId="167" formatCode="_(General"/>
    <numFmt numFmtId="168" formatCode="0.0"/>
    <numFmt numFmtId="169" formatCode="General_)"/>
  </numFmts>
  <fonts count="96">
    <font>
      <sz val="11"/>
      <color theme="1"/>
      <name val="Calibri"/>
      <family val="2"/>
      <scheme val="minor"/>
    </font>
    <font>
      <sz val="11"/>
      <color theme="1"/>
      <name val="Calibri"/>
      <family val="2"/>
      <scheme val="minor"/>
    </font>
    <font>
      <b/>
      <sz val="11"/>
      <color theme="1"/>
      <name val="Calibri"/>
      <family val="2"/>
      <scheme val="minor"/>
    </font>
    <font>
      <b/>
      <sz val="12"/>
      <color rgb="FF000000"/>
      <name val="Calibri"/>
      <family val="2"/>
      <scheme val="minor"/>
    </font>
    <font>
      <sz val="12"/>
      <color rgb="FF000000"/>
      <name val="Calibri"/>
      <family val="2"/>
      <scheme val="minor"/>
    </font>
    <font>
      <sz val="10"/>
      <color theme="1"/>
      <name val="Verdana"/>
      <family val="2"/>
    </font>
    <font>
      <b/>
      <sz val="10"/>
      <color theme="1"/>
      <name val="Verdana"/>
      <family val="2"/>
    </font>
    <font>
      <sz val="10"/>
      <name val="Arial"/>
      <family val="2"/>
    </font>
    <font>
      <u/>
      <sz val="10"/>
      <color indexed="12"/>
      <name val="Arial"/>
      <family val="2"/>
    </font>
    <font>
      <sz val="10"/>
      <name val="Verdana"/>
      <family val="2"/>
    </font>
    <font>
      <u/>
      <sz val="11"/>
      <color theme="10"/>
      <name val="Calibri"/>
      <family val="2"/>
    </font>
    <font>
      <u/>
      <sz val="10"/>
      <color theme="10"/>
      <name val="Verdana"/>
      <family val="2"/>
    </font>
    <font>
      <sz val="10"/>
      <color theme="1"/>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2"/>
      <color indexed="12"/>
      <name val="Arial"/>
      <family val="2"/>
    </font>
    <font>
      <u/>
      <sz val="10"/>
      <color indexed="12"/>
      <name val="MS Sans Serif"/>
      <family val="2"/>
    </font>
    <font>
      <u/>
      <sz val="10"/>
      <color theme="10"/>
      <name val="Arial"/>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9"/>
      <color theme="1"/>
      <name val="Verdana"/>
      <family val="2"/>
    </font>
    <font>
      <sz val="12"/>
      <name val="Arial"/>
      <family val="2"/>
    </font>
    <font>
      <sz val="11"/>
      <color indexed="8"/>
      <name val="Calibri"/>
      <family val="2"/>
      <scheme val="minor"/>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b/>
      <sz val="10"/>
      <name val="Verdana"/>
      <family val="2"/>
    </font>
    <font>
      <b/>
      <sz val="12"/>
      <name val="Verdana"/>
      <family val="2"/>
    </font>
    <font>
      <b/>
      <sz val="9"/>
      <color rgb="FF000080"/>
      <name val="Verdana"/>
      <family val="2"/>
    </font>
    <font>
      <sz val="9"/>
      <color rgb="FF000080"/>
      <name val="Verdana"/>
      <family val="2"/>
    </font>
    <font>
      <sz val="8"/>
      <color theme="1"/>
      <name val="Verdana"/>
      <family val="2"/>
    </font>
    <font>
      <b/>
      <sz val="11"/>
      <color rgb="FFFF0000"/>
      <name val="Calibri"/>
      <family val="2"/>
      <scheme val="minor"/>
    </font>
    <font>
      <sz val="11"/>
      <color theme="1"/>
      <name val="Verdana"/>
      <family val="2"/>
    </font>
    <font>
      <b/>
      <sz val="9"/>
      <color theme="1"/>
      <name val="Verdana"/>
      <family val="2"/>
    </font>
    <font>
      <b/>
      <sz val="11"/>
      <color theme="1"/>
      <name val="Verdana"/>
      <family val="2"/>
    </font>
    <font>
      <sz val="8"/>
      <color rgb="FF000080"/>
      <name val="Verdana"/>
      <family val="2"/>
    </font>
    <font>
      <sz val="11"/>
      <name val="Calibri"/>
      <family val="2"/>
    </font>
    <font>
      <sz val="11"/>
      <color theme="1" tint="0.249977111117893"/>
      <name val="Calibri"/>
      <family val="2"/>
      <scheme val="minor"/>
    </font>
    <font>
      <sz val="10"/>
      <color rgb="FF000000"/>
      <name val="Verdana"/>
      <family val="2"/>
    </font>
    <font>
      <sz val="10"/>
      <color rgb="FF3182BD"/>
      <name val="Arial"/>
      <family val="2"/>
    </font>
    <font>
      <u/>
      <sz val="11"/>
      <color rgb="FF3182BD"/>
      <name val="Calibri"/>
      <family val="2"/>
    </font>
    <font>
      <b/>
      <i/>
      <sz val="11"/>
      <color theme="1"/>
      <name val="Calibri"/>
      <family val="2"/>
      <scheme val="minor"/>
    </font>
    <font>
      <sz val="11"/>
      <color theme="0" tint="-0.249977111117893"/>
      <name val="Calibri"/>
      <family val="2"/>
      <scheme val="minor"/>
    </font>
    <font>
      <u/>
      <sz val="11"/>
      <color theme="0" tint="-0.249977111117893"/>
      <name val="Calibri"/>
      <family val="2"/>
    </font>
    <font>
      <b/>
      <sz val="11"/>
      <color theme="0" tint="-0.249977111117893"/>
      <name val="Calibri"/>
      <family val="2"/>
      <scheme val="minor"/>
    </font>
    <font>
      <sz val="9"/>
      <color rgb="FF000000"/>
      <name val="Verdana"/>
      <family val="2"/>
    </font>
    <font>
      <sz val="9"/>
      <name val="Verdana"/>
      <family val="2"/>
    </font>
    <font>
      <b/>
      <sz val="12"/>
      <color theme="1"/>
      <name val="Verdana"/>
      <family val="2"/>
    </font>
    <font>
      <b/>
      <sz val="9"/>
      <color rgb="FF000000"/>
      <name val="Verdana"/>
      <family val="2"/>
    </font>
    <font>
      <sz val="11"/>
      <name val="Calibri"/>
      <family val="2"/>
      <scheme val="minor"/>
    </font>
    <font>
      <b/>
      <sz val="11"/>
      <color rgb="FF000080"/>
      <name val="Verdana"/>
      <family val="2"/>
    </font>
    <font>
      <b/>
      <sz val="9"/>
      <name val="Verdana"/>
      <family val="2"/>
    </font>
    <font>
      <sz val="11"/>
      <color rgb="FFFF0000"/>
      <name val="Calibri"/>
      <family val="2"/>
      <scheme val="minor"/>
    </font>
    <font>
      <b/>
      <sz val="10"/>
      <color rgb="FFE0E0E2"/>
      <name val="Verdana"/>
      <family val="2"/>
    </font>
    <font>
      <sz val="11"/>
      <color theme="0" tint="-0.14999847407452621"/>
      <name val="Calibri"/>
      <family val="2"/>
      <scheme val="minor"/>
    </font>
    <font>
      <sz val="11"/>
      <color theme="0" tint="-0.14999847407452621"/>
      <name val="Calibri"/>
      <family val="2"/>
    </font>
    <font>
      <sz val="10"/>
      <color theme="0" tint="-0.14999847407452621"/>
      <name val="Verdana"/>
      <family val="2"/>
    </font>
    <font>
      <sz val="9"/>
      <color theme="0" tint="-0.14999847407452621"/>
      <name val="Verdana"/>
      <family val="2"/>
    </font>
    <font>
      <b/>
      <sz val="12"/>
      <color rgb="FF3182BD"/>
      <name val="Verdana"/>
      <family val="2"/>
    </font>
    <font>
      <sz val="14"/>
      <color theme="1"/>
      <name val="Verdana"/>
      <family val="2"/>
    </font>
    <font>
      <sz val="12"/>
      <color theme="1" tint="0.249977111117893"/>
      <name val="Verdana"/>
      <family val="2"/>
    </font>
    <font>
      <b/>
      <sz val="8"/>
      <color theme="1"/>
      <name val="Verdana"/>
      <family val="2"/>
    </font>
    <font>
      <b/>
      <i/>
      <sz val="9"/>
      <color theme="1"/>
      <name val="Verdana"/>
      <family val="2"/>
    </font>
    <font>
      <sz val="9"/>
      <color rgb="FFFF0000"/>
      <name val="Verdana"/>
      <family val="2"/>
    </font>
    <font>
      <b/>
      <i/>
      <sz val="9"/>
      <color rgb="FF000000"/>
      <name val="Verdana"/>
      <family val="2"/>
    </font>
    <font>
      <b/>
      <sz val="12"/>
      <color theme="1" tint="0.249977111117893"/>
      <name val="Verdana"/>
      <family val="2"/>
    </font>
    <font>
      <i/>
      <sz val="9"/>
      <color theme="1"/>
      <name val="Verdana"/>
      <family val="2"/>
    </font>
  </fonts>
  <fills count="4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3182BD"/>
        <bgColor indexed="64"/>
      </patternFill>
    </fill>
    <fill>
      <patternFill patternType="solid">
        <fgColor theme="0" tint="-4.9989318521683403E-2"/>
        <bgColor indexed="64"/>
      </patternFill>
    </fill>
    <fill>
      <patternFill patternType="solid">
        <fgColor rgb="FFE0E0E2"/>
        <bgColor indexed="64"/>
      </patternFill>
    </fill>
    <fill>
      <patternFill patternType="solid">
        <fgColor rgb="FFFF0000"/>
        <bgColor indexed="64"/>
      </patternFill>
    </fill>
    <fill>
      <patternFill patternType="solid">
        <fgColor theme="0"/>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00008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000080"/>
      </bottom>
      <diagonal/>
    </border>
    <border>
      <left/>
      <right/>
      <top/>
      <bottom style="thin">
        <color rgb="FF3182BD"/>
      </bottom>
      <diagonal/>
    </border>
    <border>
      <left/>
      <right/>
      <top style="thin">
        <color auto="1"/>
      </top>
      <bottom style="thin">
        <color indexed="64"/>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s>
  <cellStyleXfs count="2591">
    <xf numFmtId="0" fontId="0" fillId="0" borderId="0"/>
    <xf numFmtId="0" fontId="7" fillId="0" borderId="0"/>
    <xf numFmtId="0" fontId="8" fillId="0" borderId="0" applyNumberFormat="0" applyFill="0" applyBorder="0" applyAlignment="0" applyProtection="0">
      <alignment vertical="top"/>
      <protection locked="0"/>
    </xf>
    <xf numFmtId="0" fontId="7" fillId="0" borderId="0"/>
    <xf numFmtId="0" fontId="1" fillId="0" borderId="0"/>
    <xf numFmtId="0" fontId="1" fillId="0" borderId="0"/>
    <xf numFmtId="0" fontId="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7" fillId="0" borderId="0"/>
    <xf numFmtId="0" fontId="1"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5" fillId="0" borderId="0"/>
    <xf numFmtId="43" fontId="7" fillId="0" borderId="0" applyFont="0" applyFill="0" applyBorder="0" applyAlignment="0" applyProtection="0"/>
    <xf numFmtId="43" fontId="7" fillId="0" borderId="0" applyFont="0" applyFill="0" applyBorder="0" applyAlignment="0" applyProtection="0"/>
    <xf numFmtId="0" fontId="11" fillId="0" borderId="0" applyNumberFormat="0" applyFill="0" applyBorder="0" applyAlignment="0" applyProtection="0">
      <alignment vertical="top"/>
      <protection locked="0"/>
    </xf>
    <xf numFmtId="0" fontId="1" fillId="0" borderId="0"/>
    <xf numFmtId="0" fontId="1" fillId="0" borderId="0"/>
    <xf numFmtId="0" fontId="7" fillId="0" borderId="0"/>
    <xf numFmtId="0" fontId="7" fillId="0" borderId="0"/>
    <xf numFmtId="0" fontId="7" fillId="0" borderId="0"/>
    <xf numFmtId="0" fontId="7" fillId="0" borderId="0"/>
    <xf numFmtId="0" fontId="5" fillId="0" borderId="0"/>
    <xf numFmtId="9" fontId="5" fillId="0" borderId="0" applyFont="0" applyFill="0" applyBorder="0" applyAlignment="0" applyProtection="0"/>
    <xf numFmtId="0" fontId="5" fillId="0" borderId="0"/>
    <xf numFmtId="0" fontId="13" fillId="15" borderId="0" applyNumberFormat="0" applyBorder="0" applyAlignment="0" applyProtection="0"/>
    <xf numFmtId="0" fontId="1" fillId="3" borderId="0" applyNumberFormat="0" applyBorder="0" applyAlignment="0" applyProtection="0"/>
    <xf numFmtId="0" fontId="13" fillId="16" borderId="0" applyNumberFormat="0" applyBorder="0" applyAlignment="0" applyProtection="0"/>
    <xf numFmtId="0" fontId="1" fillId="5" borderId="0" applyNumberFormat="0" applyBorder="0" applyAlignment="0" applyProtection="0"/>
    <xf numFmtId="0" fontId="13" fillId="17" borderId="0" applyNumberFormat="0" applyBorder="0" applyAlignment="0" applyProtection="0"/>
    <xf numFmtId="0" fontId="1" fillId="7" borderId="0" applyNumberFormat="0" applyBorder="0" applyAlignment="0" applyProtection="0"/>
    <xf numFmtId="0" fontId="13" fillId="18" borderId="0" applyNumberFormat="0" applyBorder="0" applyAlignment="0" applyProtection="0"/>
    <xf numFmtId="0" fontId="1" fillId="9" borderId="0" applyNumberFormat="0" applyBorder="0" applyAlignment="0" applyProtection="0"/>
    <xf numFmtId="0" fontId="13" fillId="19" borderId="0" applyNumberFormat="0" applyBorder="0" applyAlignment="0" applyProtection="0"/>
    <xf numFmtId="0" fontId="1" fillId="11" borderId="0" applyNumberFormat="0" applyBorder="0" applyAlignment="0" applyProtection="0"/>
    <xf numFmtId="0" fontId="13" fillId="20" borderId="0" applyNumberFormat="0" applyBorder="0" applyAlignment="0" applyProtection="0"/>
    <xf numFmtId="0" fontId="1" fillId="13" borderId="0" applyNumberFormat="0" applyBorder="0" applyAlignment="0" applyProtection="0"/>
    <xf numFmtId="0" fontId="13" fillId="21" borderId="0" applyNumberFormat="0" applyBorder="0" applyAlignment="0" applyProtection="0"/>
    <xf numFmtId="0" fontId="1" fillId="4" borderId="0" applyNumberFormat="0" applyBorder="0" applyAlignment="0" applyProtection="0"/>
    <xf numFmtId="0" fontId="13" fillId="22" borderId="0" applyNumberFormat="0" applyBorder="0" applyAlignment="0" applyProtection="0"/>
    <xf numFmtId="0" fontId="1" fillId="6" borderId="0" applyNumberFormat="0" applyBorder="0" applyAlignment="0" applyProtection="0"/>
    <xf numFmtId="0" fontId="13" fillId="23" borderId="0" applyNumberFormat="0" applyBorder="0" applyAlignment="0" applyProtection="0"/>
    <xf numFmtId="0" fontId="1" fillId="8" borderId="0" applyNumberFormat="0" applyBorder="0" applyAlignment="0" applyProtection="0"/>
    <xf numFmtId="0" fontId="13" fillId="18" borderId="0" applyNumberFormat="0" applyBorder="0" applyAlignment="0" applyProtection="0"/>
    <xf numFmtId="0" fontId="1" fillId="10" borderId="0" applyNumberFormat="0" applyBorder="0" applyAlignment="0" applyProtection="0"/>
    <xf numFmtId="0" fontId="13" fillId="21" borderId="0" applyNumberFormat="0" applyBorder="0" applyAlignment="0" applyProtection="0"/>
    <xf numFmtId="0" fontId="1" fillId="12" borderId="0" applyNumberFormat="0" applyBorder="0" applyAlignment="0" applyProtection="0"/>
    <xf numFmtId="0" fontId="13" fillId="24" borderId="0" applyNumberFormat="0" applyBorder="0" applyAlignment="0" applyProtection="0"/>
    <xf numFmtId="0" fontId="1" fillId="14" borderId="0" applyNumberFormat="0" applyBorder="0" applyAlignment="0" applyProtection="0"/>
    <xf numFmtId="0" fontId="14" fillId="25"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2" borderId="0" applyNumberFormat="0" applyBorder="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8" fillId="34" borderId="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xf numFmtId="0" fontId="22" fillId="17" borderId="0" applyNumberFormat="0" applyBorder="0" applyAlignment="0" applyProtection="0"/>
    <xf numFmtId="165" fontId="23" fillId="0" borderId="0">
      <alignment horizontal="left" vertical="center"/>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165" fontId="23" fillId="0" borderId="0">
      <alignment horizontal="left" vertical="center"/>
    </xf>
    <xf numFmtId="0" fontId="19" fillId="0" borderId="0"/>
    <xf numFmtId="0" fontId="19" fillId="0" borderId="0"/>
    <xf numFmtId="0" fontId="19" fillId="0" borderId="0"/>
    <xf numFmtId="0" fontId="19" fillId="0" borderId="0" applyNumberFormat="0" applyFon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9"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1" fillId="0" borderId="0" applyNumberFormat="0" applyFill="0" applyBorder="0" applyAlignment="0" applyProtection="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6" fillId="0" borderId="0" applyAlignment="0"/>
    <xf numFmtId="0" fontId="36" fillId="0" borderId="0" applyAlignment="0"/>
    <xf numFmtId="0" fontId="37" fillId="0" borderId="9" applyNumberFormat="0" applyFill="0" applyAlignment="0" applyProtection="0"/>
    <xf numFmtId="0" fontId="38"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39" fillId="0" borderId="0"/>
    <xf numFmtId="0" fontId="39"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39"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39" fillId="0" borderId="0"/>
    <xf numFmtId="0" fontId="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7" fillId="0" borderId="0"/>
    <xf numFmtId="0" fontId="4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7" fillId="0" borderId="0"/>
    <xf numFmtId="0" fontId="1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165" fontId="45" fillId="0" borderId="0" applyFill="0" applyBorder="0" applyAlignment="0" applyProtection="0"/>
    <xf numFmtId="0" fontId="7" fillId="0" borderId="0"/>
    <xf numFmtId="0" fontId="7" fillId="0" borderId="0"/>
    <xf numFmtId="0" fontId="7" fillId="0" borderId="0">
      <alignment textRotation="90"/>
    </xf>
    <xf numFmtId="0" fontId="7" fillId="0" borderId="0"/>
    <xf numFmtId="0" fontId="7" fillId="0" borderId="0"/>
    <xf numFmtId="166" fontId="46" fillId="0" borderId="2" applyFill="0" applyBorder="0" applyProtection="0">
      <alignment horizontal="right"/>
    </xf>
    <xf numFmtId="166" fontId="46" fillId="0" borderId="2" applyFill="0" applyBorder="0" applyProtection="0">
      <alignment horizontal="right"/>
    </xf>
    <xf numFmtId="0" fontId="47" fillId="0" borderId="0" applyNumberFormat="0" applyFill="0" applyBorder="0" applyProtection="0">
      <alignment horizontal="center" vertical="center" wrapText="1"/>
    </xf>
    <xf numFmtId="1" fontId="48" fillId="0" borderId="0" applyNumberFormat="0" applyFill="0" applyBorder="0" applyProtection="0">
      <alignment horizontal="right" vertical="top"/>
    </xf>
    <xf numFmtId="167" fontId="46" fillId="0" borderId="0" applyNumberFormat="0" applyFill="0" applyBorder="0" applyProtection="0">
      <alignment horizontal="left"/>
    </xf>
    <xf numFmtId="0" fontId="48" fillId="0" borderId="0" applyNumberFormat="0" applyFill="0" applyBorder="0" applyProtection="0">
      <alignment horizontal="left" vertical="top"/>
    </xf>
    <xf numFmtId="0" fontId="49" fillId="0" borderId="0"/>
    <xf numFmtId="0" fontId="7" fillId="0" borderId="0"/>
    <xf numFmtId="0" fontId="50" fillId="0" borderId="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168" fontId="52" fillId="0" borderId="0"/>
    <xf numFmtId="0" fontId="19" fillId="0" borderId="0" applyFont="0"/>
    <xf numFmtId="169" fontId="53" fillId="0" borderId="0"/>
    <xf numFmtId="0" fontId="54" fillId="0" borderId="0" applyNumberFormat="0" applyFill="0" applyBorder="0" applyAlignment="0" applyProtection="0"/>
    <xf numFmtId="0" fontId="19" fillId="0" borderId="0"/>
    <xf numFmtId="0" fontId="19" fillId="0" borderId="0"/>
    <xf numFmtId="0" fontId="19" fillId="0" borderId="0"/>
    <xf numFmtId="0" fontId="7" fillId="0" borderId="0"/>
    <xf numFmtId="0" fontId="7" fillId="0" borderId="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17" fillId="33"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7" fillId="36" borderId="10" applyNumberFormat="0" applyFon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44" fillId="33" borderId="11" applyNumberFormat="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65" fillId="0" borderId="0"/>
    <xf numFmtId="0" fontId="5" fillId="0" borderId="0"/>
    <xf numFmtId="0" fontId="5" fillId="0" borderId="0"/>
    <xf numFmtId="0" fontId="65" fillId="0" borderId="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166" fontId="46" fillId="0" borderId="33" applyFill="0" applyBorder="0" applyProtection="0">
      <alignment horizontal="right"/>
    </xf>
    <xf numFmtId="166" fontId="46" fillId="0" borderId="33" applyFill="0" applyBorder="0" applyProtection="0">
      <alignment horizontal="right"/>
    </xf>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17" fillId="33"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35" fillId="20" borderId="34" applyNumberForma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44" fillId="33" borderId="36" applyNumberFormat="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xf numFmtId="0" fontId="51" fillId="0" borderId="37" applyNumberFormat="0" applyFill="0" applyAlignment="0" applyProtection="0"/>
  </cellStyleXfs>
  <cellXfs count="350">
    <xf numFmtId="0" fontId="0" fillId="0" borderId="0" xfId="0"/>
    <xf numFmtId="0" fontId="0" fillId="39" borderId="0" xfId="0" applyFill="1"/>
    <xf numFmtId="9" fontId="4" fillId="0" borderId="0" xfId="0" applyNumberFormat="1" applyFont="1" applyFill="1" applyAlignment="1">
      <alignment horizontal="left"/>
    </xf>
    <xf numFmtId="0" fontId="0" fillId="0" borderId="0" xfId="0" applyFill="1" applyBorder="1" applyAlignment="1">
      <alignment horizontal="left"/>
    </xf>
    <xf numFmtId="1" fontId="4" fillId="0" borderId="0" xfId="0" applyNumberFormat="1" applyFont="1" applyFill="1" applyBorder="1" applyAlignment="1">
      <alignment horizontal="left" readingOrder="1"/>
    </xf>
    <xf numFmtId="1" fontId="4" fillId="0" borderId="0" xfId="0" applyNumberFormat="1" applyFont="1" applyFill="1" applyAlignment="1">
      <alignment horizontal="left" readingOrder="1"/>
    </xf>
    <xf numFmtId="0" fontId="0" fillId="0" borderId="0" xfId="0" applyFill="1" applyAlignment="1">
      <alignment horizontal="left"/>
    </xf>
    <xf numFmtId="0" fontId="3" fillId="0" borderId="0" xfId="0" applyFont="1" applyFill="1" applyAlignment="1">
      <alignment horizontal="left" readingOrder="1"/>
    </xf>
    <xf numFmtId="0" fontId="0" fillId="37" borderId="0" xfId="0" applyFill="1" applyBorder="1"/>
    <xf numFmtId="0" fontId="10" fillId="0" borderId="0" xfId="18" applyAlignment="1" applyProtection="1"/>
    <xf numFmtId="1" fontId="0" fillId="0" borderId="0" xfId="0" applyNumberFormat="1"/>
    <xf numFmtId="0" fontId="0" fillId="37" borderId="0" xfId="0" applyFill="1"/>
    <xf numFmtId="0" fontId="6" fillId="0" borderId="0" xfId="0" applyFont="1" applyFill="1" applyBorder="1"/>
    <xf numFmtId="9" fontId="4" fillId="0" borderId="0" xfId="0" applyNumberFormat="1" applyFont="1" applyFill="1"/>
    <xf numFmtId="9" fontId="4" fillId="0" borderId="0" xfId="0" applyNumberFormat="1" applyFont="1" applyFill="1" applyBorder="1" applyAlignment="1">
      <alignment horizontal="left"/>
    </xf>
    <xf numFmtId="1" fontId="0" fillId="0" borderId="0" xfId="0" applyNumberFormat="1" applyFill="1" applyBorder="1"/>
    <xf numFmtId="9" fontId="4" fillId="0" borderId="0" xfId="0" applyNumberFormat="1" applyFont="1" applyFill="1" applyBorder="1" applyAlignment="1">
      <alignment horizontal="left" readingOrder="1"/>
    </xf>
    <xf numFmtId="9" fontId="4" fillId="0" borderId="0" xfId="0" applyNumberFormat="1" applyFont="1" applyFill="1" applyAlignment="1">
      <alignment horizontal="left" readingOrder="1"/>
    </xf>
    <xf numFmtId="1" fontId="0" fillId="0" borderId="0" xfId="0" applyNumberFormat="1" applyFill="1"/>
    <xf numFmtId="0" fontId="2" fillId="0" borderId="0" xfId="0" applyFont="1" applyFill="1"/>
    <xf numFmtId="0" fontId="0" fillId="0" borderId="0" xfId="0"/>
    <xf numFmtId="0" fontId="5" fillId="0" borderId="0" xfId="0" applyFont="1" applyFill="1" applyBorder="1"/>
    <xf numFmtId="0" fontId="0" fillId="0" borderId="0" xfId="0" applyFill="1"/>
    <xf numFmtId="0" fontId="0" fillId="0" borderId="0" xfId="0" applyBorder="1"/>
    <xf numFmtId="0" fontId="0" fillId="0" borderId="0" xfId="0" applyFill="1" applyBorder="1"/>
    <xf numFmtId="0" fontId="58" fillId="0" borderId="0" xfId="0" applyFont="1"/>
    <xf numFmtId="0" fontId="40" fillId="0" borderId="0" xfId="0" applyFont="1"/>
    <xf numFmtId="0" fontId="0" fillId="38" borderId="0" xfId="0" applyFill="1" applyBorder="1"/>
    <xf numFmtId="0" fontId="0" fillId="0" borderId="16" xfId="0" applyBorder="1"/>
    <xf numFmtId="0" fontId="0" fillId="0" borderId="17" xfId="0" applyBorder="1"/>
    <xf numFmtId="0" fontId="0" fillId="0" borderId="20" xfId="0" applyBorder="1"/>
    <xf numFmtId="0" fontId="0" fillId="0" borderId="21" xfId="0" applyBorder="1"/>
    <xf numFmtId="0" fontId="0" fillId="0" borderId="22" xfId="0" applyBorder="1"/>
    <xf numFmtId="0" fontId="2" fillId="40" borderId="13" xfId="0" applyFont="1" applyFill="1" applyBorder="1"/>
    <xf numFmtId="0" fontId="2" fillId="40" borderId="15" xfId="0" applyFont="1" applyFill="1" applyBorder="1"/>
    <xf numFmtId="0" fontId="0" fillId="40" borderId="15" xfId="0" applyFill="1" applyBorder="1"/>
    <xf numFmtId="0" fontId="5" fillId="0" borderId="16" xfId="0" applyFont="1" applyFill="1" applyBorder="1"/>
    <xf numFmtId="0" fontId="2" fillId="0" borderId="16" xfId="0" applyFont="1" applyBorder="1"/>
    <xf numFmtId="0" fontId="2" fillId="0" borderId="0" xfId="0" applyFont="1" applyBorder="1"/>
    <xf numFmtId="0" fontId="6" fillId="0" borderId="17" xfId="0" applyFont="1" applyFill="1" applyBorder="1"/>
    <xf numFmtId="0" fontId="0" fillId="41" borderId="14" xfId="0" applyFill="1" applyBorder="1"/>
    <xf numFmtId="0" fontId="0" fillId="41" borderId="15" xfId="0" applyFill="1" applyBorder="1"/>
    <xf numFmtId="0" fontId="2" fillId="41" borderId="13" xfId="0" applyFont="1" applyFill="1" applyBorder="1"/>
    <xf numFmtId="0" fontId="5" fillId="39" borderId="0" xfId="0" applyFont="1" applyFill="1" applyBorder="1"/>
    <xf numFmtId="0" fontId="5" fillId="0" borderId="20" xfId="0" applyFont="1" applyFill="1" applyBorder="1"/>
    <xf numFmtId="0" fontId="3" fillId="0" borderId="0" xfId="0" applyFont="1" applyFill="1" applyBorder="1" applyAlignment="1">
      <alignment horizontal="left" readingOrder="1"/>
    </xf>
    <xf numFmtId="0" fontId="0" fillId="0" borderId="0" xfId="0" applyFill="1" applyAlignment="1">
      <alignment horizontal="right"/>
    </xf>
    <xf numFmtId="0" fontId="3" fillId="0" borderId="0" xfId="0" applyFont="1" applyFill="1" applyBorder="1" applyAlignment="1">
      <alignment horizontal="right"/>
    </xf>
    <xf numFmtId="0" fontId="0" fillId="0" borderId="0" xfId="0" applyFill="1" applyBorder="1" applyAlignment="1">
      <alignment horizontal="right"/>
    </xf>
    <xf numFmtId="0" fontId="0" fillId="0" borderId="16" xfId="0" applyBorder="1" applyAlignment="1">
      <alignment horizontal="right"/>
    </xf>
    <xf numFmtId="0" fontId="0" fillId="39" borderId="0" xfId="0" applyFill="1" applyBorder="1"/>
    <xf numFmtId="0" fontId="5" fillId="37" borderId="0" xfId="0" applyFont="1" applyFill="1" applyBorder="1"/>
    <xf numFmtId="0" fontId="0" fillId="0" borderId="16" xfId="0" applyFill="1" applyBorder="1" applyAlignment="1">
      <alignment horizontal="right"/>
    </xf>
    <xf numFmtId="0" fontId="0" fillId="37" borderId="17" xfId="0" applyFill="1" applyBorder="1"/>
    <xf numFmtId="0" fontId="5" fillId="37" borderId="2" xfId="0" applyFont="1" applyFill="1" applyBorder="1"/>
    <xf numFmtId="0" fontId="5" fillId="37" borderId="3" xfId="0" applyFont="1" applyFill="1" applyBorder="1"/>
    <xf numFmtId="0" fontId="2" fillId="37" borderId="25" xfId="0" applyFont="1" applyFill="1" applyBorder="1"/>
    <xf numFmtId="0" fontId="0" fillId="37" borderId="27" xfId="0" applyFill="1" applyBorder="1"/>
    <xf numFmtId="0" fontId="0" fillId="38" borderId="2" xfId="0" applyFill="1" applyBorder="1"/>
    <xf numFmtId="0" fontId="0" fillId="38" borderId="3" xfId="0" applyFill="1" applyBorder="1"/>
    <xf numFmtId="0" fontId="0" fillId="0" borderId="17" xfId="0" applyFill="1" applyBorder="1"/>
    <xf numFmtId="0" fontId="60" fillId="0" borderId="0" xfId="0" applyFont="1"/>
    <xf numFmtId="0" fontId="0" fillId="42" borderId="0" xfId="0" applyFill="1"/>
    <xf numFmtId="0" fontId="0" fillId="0" borderId="28" xfId="0" applyBorder="1"/>
    <xf numFmtId="0" fontId="61" fillId="0" borderId="0" xfId="0" applyFont="1"/>
    <xf numFmtId="0" fontId="0" fillId="0" borderId="30" xfId="0" applyBorder="1"/>
    <xf numFmtId="0" fontId="62" fillId="0" borderId="0" xfId="0" applyFont="1"/>
    <xf numFmtId="0" fontId="59" fillId="0" borderId="30" xfId="0" applyFont="1" applyBorder="1"/>
    <xf numFmtId="0" fontId="64" fillId="0" borderId="0" xfId="0" applyFont="1"/>
    <xf numFmtId="0" fontId="0" fillId="42" borderId="31" xfId="0" applyFill="1" applyBorder="1"/>
    <xf numFmtId="0" fontId="55" fillId="0" borderId="0" xfId="29" applyFont="1"/>
    <xf numFmtId="0" fontId="55" fillId="0" borderId="0" xfId="30" applyFont="1"/>
    <xf numFmtId="0" fontId="55" fillId="0" borderId="0" xfId="29" applyFont="1" applyAlignment="1">
      <alignment horizontal="left"/>
    </xf>
    <xf numFmtId="0" fontId="5" fillId="0" borderId="0" xfId="43"/>
    <xf numFmtId="0" fontId="9" fillId="0" borderId="0" xfId="29" applyFont="1"/>
    <xf numFmtId="0" fontId="9" fillId="0" borderId="0" xfId="30" applyFont="1"/>
    <xf numFmtId="0" fontId="9" fillId="0" borderId="0" xfId="29" quotePrefix="1" applyFont="1" applyAlignment="1">
      <alignment horizontal="center"/>
    </xf>
    <xf numFmtId="0" fontId="9" fillId="0" borderId="0" xfId="29" applyFont="1" applyAlignment="1">
      <alignment horizontal="center"/>
    </xf>
    <xf numFmtId="0" fontId="0" fillId="0" borderId="0" xfId="0" applyAlignment="1">
      <alignment vertical="center"/>
    </xf>
    <xf numFmtId="0" fontId="55" fillId="0" borderId="0" xfId="30" applyFont="1" applyAlignment="1">
      <alignment horizontal="left"/>
    </xf>
    <xf numFmtId="0" fontId="9" fillId="0" borderId="0" xfId="30" quotePrefix="1" applyFont="1" applyAlignment="1">
      <alignment horizontal="center"/>
    </xf>
    <xf numFmtId="0" fontId="9" fillId="0" borderId="0" xfId="30" applyFont="1" applyAlignment="1">
      <alignment horizontal="center"/>
    </xf>
    <xf numFmtId="0" fontId="65" fillId="0" borderId="0" xfId="2487" applyNumberFormat="1" applyFont="1" applyFill="1" applyBorder="1" applyAlignment="1">
      <alignment horizontal="left" vertical="top"/>
    </xf>
    <xf numFmtId="49" fontId="65" fillId="0" borderId="0" xfId="2487" applyNumberFormat="1" applyFont="1" applyFill="1" applyBorder="1" applyAlignment="1">
      <alignment horizontal="left" vertical="top"/>
    </xf>
    <xf numFmtId="0" fontId="2" fillId="0" borderId="25" xfId="0" applyFont="1" applyFill="1" applyBorder="1"/>
    <xf numFmtId="49" fontId="0" fillId="37" borderId="17" xfId="0" applyNumberFormat="1" applyFill="1" applyBorder="1"/>
    <xf numFmtId="0" fontId="65" fillId="0" borderId="0" xfId="2487" applyFont="1" applyAlignment="1">
      <alignment vertical="center"/>
    </xf>
    <xf numFmtId="49" fontId="65" fillId="0" borderId="0" xfId="2487" applyNumberFormat="1" applyFont="1" applyBorder="1" applyAlignment="1">
      <alignment horizontal="left" vertical="top" wrapText="1"/>
    </xf>
    <xf numFmtId="2" fontId="0" fillId="37" borderId="17" xfId="0" applyNumberFormat="1" applyFill="1" applyBorder="1"/>
    <xf numFmtId="0" fontId="0" fillId="43" borderId="0" xfId="0" applyFill="1" applyBorder="1"/>
    <xf numFmtId="49" fontId="0" fillId="37" borderId="27" xfId="0" applyNumberFormat="1" applyFill="1" applyBorder="1"/>
    <xf numFmtId="0" fontId="0" fillId="43" borderId="27" xfId="0" applyFill="1" applyBorder="1"/>
    <xf numFmtId="0" fontId="5" fillId="38" borderId="0" xfId="0" applyFont="1" applyFill="1" applyBorder="1"/>
    <xf numFmtId="49" fontId="0" fillId="38" borderId="27" xfId="0" applyNumberFormat="1" applyFill="1" applyBorder="1"/>
    <xf numFmtId="2" fontId="0" fillId="38" borderId="27" xfId="0" applyNumberFormat="1" applyFill="1" applyBorder="1"/>
    <xf numFmtId="0" fontId="0" fillId="44" borderId="2" xfId="0" applyFill="1" applyBorder="1"/>
    <xf numFmtId="0" fontId="5" fillId="44" borderId="0" xfId="0" applyFont="1" applyFill="1" applyBorder="1"/>
    <xf numFmtId="0" fontId="0" fillId="44" borderId="27" xfId="0" applyFill="1" applyBorder="1"/>
    <xf numFmtId="0" fontId="0" fillId="44" borderId="17" xfId="0" applyFill="1" applyBorder="1"/>
    <xf numFmtId="0" fontId="0" fillId="44" borderId="0" xfId="0" applyFill="1" applyBorder="1"/>
    <xf numFmtId="0" fontId="0" fillId="44" borderId="3" xfId="0" applyFill="1" applyBorder="1"/>
    <xf numFmtId="0" fontId="0" fillId="44" borderId="21" xfId="0" applyFill="1" applyBorder="1"/>
    <xf numFmtId="0" fontId="5" fillId="44" borderId="3" xfId="0" applyFont="1" applyFill="1" applyBorder="1"/>
    <xf numFmtId="0" fontId="5" fillId="44" borderId="2" xfId="0" applyFont="1" applyFill="1" applyBorder="1"/>
    <xf numFmtId="0" fontId="0" fillId="40" borderId="14" xfId="0" applyFill="1" applyBorder="1"/>
    <xf numFmtId="0" fontId="6" fillId="0" borderId="16" xfId="0" applyFont="1" applyBorder="1"/>
    <xf numFmtId="0" fontId="0" fillId="0" borderId="22" xfId="0" applyFill="1" applyBorder="1"/>
    <xf numFmtId="0" fontId="0" fillId="0" borderId="20" xfId="0" applyFill="1" applyBorder="1"/>
    <xf numFmtId="49" fontId="0" fillId="37" borderId="17" xfId="0" applyNumberFormat="1" applyFill="1" applyBorder="1" applyAlignment="1">
      <alignment horizontal="left"/>
    </xf>
    <xf numFmtId="0" fontId="2" fillId="0" borderId="17" xfId="0" applyFont="1" applyBorder="1"/>
    <xf numFmtId="49" fontId="65" fillId="0" borderId="16" xfId="2487" applyNumberFormat="1" applyFont="1" applyFill="1" applyBorder="1" applyAlignment="1">
      <alignment horizontal="left" vertical="top"/>
    </xf>
    <xf numFmtId="0" fontId="65" fillId="0" borderId="16" xfId="2487" applyNumberFormat="1" applyFont="1" applyFill="1" applyBorder="1" applyAlignment="1">
      <alignment horizontal="left" vertical="top"/>
    </xf>
    <xf numFmtId="0" fontId="58" fillId="0" borderId="16" xfId="0" applyFont="1" applyBorder="1"/>
    <xf numFmtId="0" fontId="58" fillId="0" borderId="20" xfId="0" applyFont="1" applyBorder="1"/>
    <xf numFmtId="0" fontId="62" fillId="0" borderId="30" xfId="0" applyFont="1" applyBorder="1" applyAlignment="1">
      <alignment horizontal="center" wrapText="1"/>
    </xf>
    <xf numFmtId="0" fontId="0" fillId="0" borderId="17" xfId="0" applyNumberFormat="1" applyBorder="1"/>
    <xf numFmtId="0" fontId="0" fillId="0" borderId="22" xfId="0" applyNumberFormat="1" applyBorder="1"/>
    <xf numFmtId="2" fontId="0" fillId="0" borderId="28" xfId="0" applyNumberFormat="1" applyBorder="1"/>
    <xf numFmtId="2" fontId="0" fillId="0" borderId="29" xfId="0" applyNumberFormat="1" applyBorder="1"/>
    <xf numFmtId="0" fontId="40" fillId="0" borderId="0" xfId="0" applyFont="1" applyAlignment="1">
      <alignment horizontal="center"/>
    </xf>
    <xf numFmtId="0" fontId="40" fillId="0" borderId="0" xfId="0" applyNumberFormat="1" applyFont="1" applyAlignment="1">
      <alignment horizontal="center"/>
    </xf>
    <xf numFmtId="0" fontId="0" fillId="0" borderId="0" xfId="0" applyAlignment="1">
      <alignment horizontal="center"/>
    </xf>
    <xf numFmtId="0" fontId="61" fillId="0" borderId="23" xfId="0" applyFont="1" applyBorder="1"/>
    <xf numFmtId="0" fontId="61" fillId="0" borderId="0" xfId="0" applyFont="1" applyBorder="1"/>
    <xf numFmtId="0" fontId="1" fillId="0" borderId="0" xfId="806"/>
    <xf numFmtId="0" fontId="7" fillId="0" borderId="0" xfId="3" applyProtection="1">
      <protection hidden="1"/>
    </xf>
    <xf numFmtId="0" fontId="63" fillId="0" borderId="0" xfId="3" applyFont="1" applyAlignment="1" applyProtection="1">
      <alignment horizontal="right"/>
      <protection hidden="1"/>
    </xf>
    <xf numFmtId="0" fontId="12" fillId="0" borderId="0" xfId="806" applyFont="1" applyProtection="1">
      <protection hidden="1"/>
    </xf>
    <xf numFmtId="0" fontId="67" fillId="0" borderId="0" xfId="806" applyFont="1"/>
    <xf numFmtId="0" fontId="1" fillId="42" borderId="0" xfId="806" applyFill="1"/>
    <xf numFmtId="0" fontId="68" fillId="0" borderId="0" xfId="3" applyFont="1" applyProtection="1">
      <protection hidden="1"/>
    </xf>
    <xf numFmtId="0" fontId="1" fillId="0" borderId="0" xfId="806" applyFill="1"/>
    <xf numFmtId="0" fontId="2" fillId="0" borderId="14" xfId="0" applyFont="1" applyFill="1" applyBorder="1"/>
    <xf numFmtId="0" fontId="0" fillId="0" borderId="21" xfId="0" applyFill="1" applyBorder="1"/>
    <xf numFmtId="0" fontId="70" fillId="0" borderId="16" xfId="0" applyFont="1" applyBorder="1"/>
    <xf numFmtId="0" fontId="70" fillId="0" borderId="20" xfId="0" applyFont="1" applyBorder="1"/>
    <xf numFmtId="0" fontId="10" fillId="0" borderId="17" xfId="18" applyBorder="1" applyAlignment="1" applyProtection="1"/>
    <xf numFmtId="0" fontId="58" fillId="0" borderId="0" xfId="0" applyFont="1" applyBorder="1"/>
    <xf numFmtId="49" fontId="65" fillId="44" borderId="0" xfId="2487" applyNumberFormat="1" applyFont="1" applyFill="1" applyBorder="1" applyAlignment="1">
      <alignment horizontal="left" vertical="top"/>
    </xf>
    <xf numFmtId="0" fontId="65" fillId="44" borderId="0" xfId="2487" applyNumberFormat="1" applyFont="1" applyFill="1" applyBorder="1" applyAlignment="1">
      <alignment horizontal="left" vertical="top"/>
    </xf>
    <xf numFmtId="0" fontId="58" fillId="44" borderId="0" xfId="0" applyFont="1" applyFill="1" applyBorder="1"/>
    <xf numFmtId="0" fontId="58" fillId="44" borderId="21" xfId="0" applyFont="1" applyFill="1" applyBorder="1"/>
    <xf numFmtId="0" fontId="5" fillId="44" borderId="21" xfId="0" applyFont="1" applyFill="1" applyBorder="1"/>
    <xf numFmtId="0" fontId="2" fillId="0" borderId="15" xfId="0" applyFont="1" applyBorder="1"/>
    <xf numFmtId="0" fontId="3" fillId="0" borderId="0" xfId="0" applyFont="1" applyFill="1" applyBorder="1" applyAlignment="1">
      <alignment horizontal="left"/>
    </xf>
    <xf numFmtId="0" fontId="2" fillId="0" borderId="24" xfId="0" applyFont="1" applyFill="1" applyBorder="1" applyAlignment="1">
      <alignment horizontal="left"/>
    </xf>
    <xf numFmtId="0" fontId="0" fillId="0" borderId="16" xfId="0" applyFill="1" applyBorder="1" applyAlignment="1">
      <alignment horizontal="left"/>
    </xf>
    <xf numFmtId="0" fontId="0" fillId="0" borderId="16" xfId="0" applyBorder="1" applyAlignment="1">
      <alignment horizontal="left"/>
    </xf>
    <xf numFmtId="0" fontId="0" fillId="0" borderId="18" xfId="0" applyBorder="1" applyAlignment="1">
      <alignment horizontal="left"/>
    </xf>
    <xf numFmtId="0" fontId="0" fillId="0" borderId="26" xfId="0" applyBorder="1" applyAlignment="1">
      <alignment horizontal="left"/>
    </xf>
    <xf numFmtId="0" fontId="0" fillId="44" borderId="26" xfId="0" applyFill="1" applyBorder="1" applyAlignment="1">
      <alignment horizontal="left"/>
    </xf>
    <xf numFmtId="0" fontId="0" fillId="44" borderId="16" xfId="0" applyFill="1" applyBorder="1" applyAlignment="1">
      <alignment horizontal="left"/>
    </xf>
    <xf numFmtId="0" fontId="0" fillId="44" borderId="18" xfId="0" applyFill="1" applyBorder="1" applyAlignment="1">
      <alignment horizontal="left"/>
    </xf>
    <xf numFmtId="0" fontId="0" fillId="44" borderId="20" xfId="0" applyFill="1" applyBorder="1" applyAlignment="1">
      <alignment horizontal="left"/>
    </xf>
    <xf numFmtId="0" fontId="71" fillId="0" borderId="0" xfId="0" applyFont="1" applyFill="1"/>
    <xf numFmtId="0" fontId="72" fillId="0" borderId="0" xfId="18" applyFont="1" applyFill="1" applyAlignment="1" applyProtection="1"/>
    <xf numFmtId="0" fontId="0" fillId="0" borderId="16" xfId="0" applyFill="1" applyBorder="1"/>
    <xf numFmtId="0" fontId="2" fillId="0" borderId="0" xfId="0" applyFont="1"/>
    <xf numFmtId="0" fontId="75" fillId="0" borderId="3" xfId="709" applyFont="1" applyFill="1" applyBorder="1" applyAlignment="1">
      <alignment vertical="top"/>
    </xf>
    <xf numFmtId="0" fontId="75" fillId="0" borderId="32" xfId="709" applyFont="1" applyFill="1" applyBorder="1" applyAlignment="1">
      <alignment vertical="top" wrapText="1"/>
    </xf>
    <xf numFmtId="0" fontId="75" fillId="0" borderId="3" xfId="709" applyFont="1" applyFill="1" applyBorder="1" applyAlignment="1">
      <alignment wrapText="1"/>
    </xf>
    <xf numFmtId="0" fontId="75" fillId="0" borderId="0" xfId="709" applyFont="1" applyFill="1" applyBorder="1" applyAlignment="1">
      <alignment vertical="top" wrapText="1"/>
    </xf>
    <xf numFmtId="0" fontId="75" fillId="0" borderId="2" xfId="709" applyFont="1" applyFill="1" applyBorder="1" applyAlignment="1">
      <alignment horizontal="left" vertical="top" wrapText="1"/>
    </xf>
    <xf numFmtId="0" fontId="75" fillId="0" borderId="0" xfId="709" applyFont="1"/>
    <xf numFmtId="0" fontId="75" fillId="0" borderId="0" xfId="709" applyFont="1" applyFill="1" applyBorder="1" applyAlignment="1">
      <alignment wrapText="1"/>
    </xf>
    <xf numFmtId="49" fontId="0" fillId="0" borderId="0" xfId="0" applyNumberFormat="1" applyAlignment="1">
      <alignment vertical="top" wrapText="1"/>
    </xf>
    <xf numFmtId="0" fontId="74" fillId="0" borderId="32" xfId="398" applyFont="1" applyBorder="1" applyAlignment="1">
      <alignment vertical="top" wrapText="1"/>
    </xf>
    <xf numFmtId="0" fontId="0" fillId="0" borderId="0" xfId="0" applyAlignment="1">
      <alignment horizontal="left" vertical="top"/>
    </xf>
    <xf numFmtId="0" fontId="63" fillId="0" borderId="3" xfId="0" applyFont="1" applyBorder="1"/>
    <xf numFmtId="0" fontId="63" fillId="0" borderId="32" xfId="0" applyFont="1" applyBorder="1"/>
    <xf numFmtId="49" fontId="0" fillId="0" borderId="0" xfId="0" applyNumberFormat="1" applyFont="1" applyAlignment="1">
      <alignment vertical="top"/>
    </xf>
    <xf numFmtId="0" fontId="0" fillId="0" borderId="0" xfId="0" applyAlignment="1">
      <alignment horizontal="left" wrapText="1"/>
    </xf>
    <xf numFmtId="0" fontId="75" fillId="0" borderId="3" xfId="709" applyFont="1" applyFill="1" applyBorder="1" applyAlignment="1">
      <alignment horizontal="left" vertical="top" wrapText="1"/>
    </xf>
    <xf numFmtId="0" fontId="65" fillId="0" borderId="0" xfId="2487" applyNumberFormat="1" applyFont="1" applyAlignment="1">
      <alignment vertical="center"/>
    </xf>
    <xf numFmtId="0" fontId="65" fillId="0" borderId="0" xfId="2487" applyNumberFormat="1" applyFont="1" applyAlignment="1"/>
    <xf numFmtId="0" fontId="65" fillId="0" borderId="0" xfId="2487" applyFont="1" applyAlignment="1"/>
    <xf numFmtId="0" fontId="76" fillId="0" borderId="3" xfId="0" applyFont="1" applyBorder="1"/>
    <xf numFmtId="0" fontId="57" fillId="0" borderId="0" xfId="0" applyFont="1"/>
    <xf numFmtId="0" fontId="79" fillId="0" borderId="0" xfId="0" applyFont="1"/>
    <xf numFmtId="0" fontId="57" fillId="0" borderId="0" xfId="0" applyFont="1" applyAlignment="1">
      <alignment horizontal="center"/>
    </xf>
    <xf numFmtId="0" fontId="0" fillId="0" borderId="3" xfId="0" applyBorder="1" applyAlignment="1">
      <alignment horizontal="center" vertical="center"/>
    </xf>
    <xf numFmtId="0" fontId="62" fillId="0" borderId="30" xfId="0" applyFont="1" applyBorder="1" applyAlignment="1">
      <alignment horizontal="center" vertical="center" wrapText="1"/>
    </xf>
    <xf numFmtId="49" fontId="0" fillId="43" borderId="17" xfId="0" applyNumberFormat="1" applyFill="1" applyBorder="1"/>
    <xf numFmtId="0" fontId="65" fillId="0" borderId="0" xfId="2487" applyFont="1"/>
    <xf numFmtId="9" fontId="4" fillId="0" borderId="0" xfId="0" applyNumberFormat="1" applyFont="1" applyAlignment="1">
      <alignment horizontal="left" readingOrder="1"/>
    </xf>
    <xf numFmtId="0" fontId="2" fillId="0" borderId="17" xfId="0" applyFont="1" applyFill="1" applyBorder="1"/>
    <xf numFmtId="0" fontId="80" fillId="0" borderId="3" xfId="0" applyFont="1" applyBorder="1" applyAlignment="1">
      <alignment horizontal="center"/>
    </xf>
    <xf numFmtId="0" fontId="60" fillId="0" borderId="0" xfId="0" applyFont="1" applyBorder="1"/>
    <xf numFmtId="2" fontId="0" fillId="38" borderId="17" xfId="0" applyNumberFormat="1" applyFill="1" applyBorder="1"/>
    <xf numFmtId="2" fontId="0" fillId="43" borderId="17" xfId="0" applyNumberFormat="1" applyFill="1" applyBorder="1"/>
    <xf numFmtId="0" fontId="10" fillId="37" borderId="0" xfId="18" applyFill="1" applyBorder="1" applyAlignment="1" applyProtection="1"/>
    <xf numFmtId="0" fontId="2" fillId="45" borderId="0" xfId="0" applyFont="1" applyFill="1" applyBorder="1"/>
    <xf numFmtId="0" fontId="0" fillId="45" borderId="0" xfId="0" applyFill="1"/>
    <xf numFmtId="0" fontId="81" fillId="0" borderId="0" xfId="0" applyFont="1"/>
    <xf numFmtId="0" fontId="75" fillId="0" borderId="33" xfId="709" applyFont="1" applyFill="1" applyBorder="1" applyAlignment="1">
      <alignment vertical="top" wrapText="1"/>
    </xf>
    <xf numFmtId="0" fontId="76" fillId="0" borderId="0" xfId="0" applyFont="1" applyBorder="1"/>
    <xf numFmtId="0" fontId="63" fillId="0" borderId="0" xfId="0" applyFont="1" applyBorder="1"/>
    <xf numFmtId="0" fontId="75" fillId="0" borderId="0" xfId="709" applyFont="1" applyFill="1" applyBorder="1" applyAlignment="1">
      <alignment vertical="top"/>
    </xf>
    <xf numFmtId="0" fontId="40" fillId="0" borderId="0" xfId="0" applyNumberFormat="1" applyFont="1" applyBorder="1" applyAlignment="1">
      <alignment horizontal="left" vertical="top" wrapText="1"/>
    </xf>
    <xf numFmtId="0" fontId="10" fillId="0" borderId="0" xfId="18" applyFill="1" applyBorder="1" applyAlignment="1" applyProtection="1">
      <alignment vertical="top" wrapText="1"/>
    </xf>
    <xf numFmtId="0" fontId="0" fillId="0" borderId="0" xfId="0" applyBorder="1" applyAlignment="1">
      <alignment vertical="top" wrapText="1"/>
    </xf>
    <xf numFmtId="0" fontId="74" fillId="0" borderId="0" xfId="0" applyFont="1" applyBorder="1" applyAlignment="1">
      <alignment horizontal="left" vertical="top" wrapText="1"/>
    </xf>
    <xf numFmtId="0" fontId="0" fillId="0" borderId="0" xfId="0" applyNumberFormat="1" applyBorder="1" applyAlignment="1">
      <alignment horizontal="left" vertical="top" wrapText="1"/>
    </xf>
    <xf numFmtId="0" fontId="75" fillId="0" borderId="0" xfId="709" applyFont="1" applyFill="1" applyBorder="1" applyAlignment="1">
      <alignment horizontal="left" vertical="top" wrapText="1"/>
    </xf>
    <xf numFmtId="49" fontId="0" fillId="0" borderId="0" xfId="0" applyNumberFormat="1" applyFont="1" applyBorder="1" applyAlignment="1">
      <alignment horizontal="left" vertical="top" wrapText="1"/>
    </xf>
    <xf numFmtId="0" fontId="65" fillId="0" borderId="0" xfId="2487" applyNumberFormat="1" applyFont="1" applyBorder="1" applyAlignment="1">
      <alignment horizontal="left" vertical="top" wrapText="1"/>
    </xf>
    <xf numFmtId="0" fontId="78" fillId="0" borderId="0" xfId="0" applyNumberFormat="1" applyFont="1" applyBorder="1" applyAlignment="1">
      <alignment horizontal="left" vertical="top" wrapText="1"/>
    </xf>
    <xf numFmtId="0" fontId="65" fillId="0" borderId="0" xfId="2487" applyFont="1" applyBorder="1" applyAlignment="1">
      <alignment horizontal="left" vertical="center" wrapText="1"/>
    </xf>
    <xf numFmtId="0" fontId="65" fillId="0" borderId="0" xfId="2487" applyFont="1" applyBorder="1" applyAlignment="1">
      <alignment horizontal="left" vertical="top" wrapText="1"/>
    </xf>
    <xf numFmtId="0" fontId="65" fillId="0" borderId="0" xfId="2487" applyNumberFormat="1" applyFont="1" applyBorder="1" applyAlignment="1">
      <alignment wrapText="1"/>
    </xf>
    <xf numFmtId="0" fontId="10" fillId="0" borderId="0" xfId="18" applyFill="1" applyBorder="1" applyAlignment="1" applyProtection="1">
      <alignment vertical="top"/>
    </xf>
    <xf numFmtId="14" fontId="0" fillId="0" borderId="0" xfId="0" applyNumberFormat="1"/>
    <xf numFmtId="0" fontId="0" fillId="45" borderId="0" xfId="0" applyFill="1" applyBorder="1"/>
    <xf numFmtId="0" fontId="0" fillId="37" borderId="17" xfId="0" applyNumberFormat="1" applyFill="1" applyBorder="1"/>
    <xf numFmtId="0" fontId="0" fillId="38" borderId="27" xfId="0" applyNumberFormat="1" applyFill="1" applyBorder="1"/>
    <xf numFmtId="0" fontId="0" fillId="37" borderId="27" xfId="0" applyNumberFormat="1" applyFill="1" applyBorder="1"/>
    <xf numFmtId="0" fontId="82" fillId="0" borderId="0" xfId="0" applyFont="1" applyAlignment="1">
      <alignment horizontal="center"/>
    </xf>
    <xf numFmtId="0" fontId="40" fillId="0" borderId="0" xfId="0" applyFont="1" applyAlignment="1">
      <alignment horizontal="center" vertical="center"/>
    </xf>
    <xf numFmtId="49" fontId="84" fillId="39" borderId="0" xfId="2487" applyNumberFormat="1" applyFont="1" applyFill="1" applyBorder="1" applyAlignment="1">
      <alignment horizontal="left" vertical="top"/>
    </xf>
    <xf numFmtId="0" fontId="85" fillId="39" borderId="0" xfId="0" applyFont="1" applyFill="1" applyBorder="1"/>
    <xf numFmtId="0" fontId="83" fillId="39" borderId="0" xfId="0" applyFont="1" applyFill="1" applyBorder="1"/>
    <xf numFmtId="0" fontId="83" fillId="39" borderId="0" xfId="0" applyFont="1" applyFill="1"/>
    <xf numFmtId="0" fontId="83" fillId="39" borderId="16" xfId="0" applyFont="1" applyFill="1" applyBorder="1" applyAlignment="1">
      <alignment horizontal="left"/>
    </xf>
    <xf numFmtId="0" fontId="84" fillId="39" borderId="0" xfId="2487" applyNumberFormat="1" applyFont="1" applyFill="1" applyBorder="1" applyAlignment="1">
      <alignment horizontal="left" vertical="top"/>
    </xf>
    <xf numFmtId="0" fontId="86" fillId="39" borderId="0" xfId="0" applyFont="1" applyFill="1" applyBorder="1"/>
    <xf numFmtId="0" fontId="75" fillId="0" borderId="33" xfId="709" applyFont="1" applyFill="1" applyBorder="1" applyAlignment="1">
      <alignment vertical="top"/>
    </xf>
    <xf numFmtId="0" fontId="64" fillId="0" borderId="0" xfId="18" applyFont="1" applyAlignment="1" applyProtection="1">
      <alignment horizontal="left"/>
    </xf>
    <xf numFmtId="0" fontId="63" fillId="46" borderId="32" xfId="0" applyFont="1" applyFill="1" applyBorder="1"/>
    <xf numFmtId="0" fontId="75" fillId="46" borderId="3" xfId="709" applyFont="1" applyFill="1" applyBorder="1" applyAlignment="1">
      <alignment vertical="top"/>
    </xf>
    <xf numFmtId="0" fontId="75" fillId="46" borderId="32" xfId="709" applyFont="1" applyFill="1" applyBorder="1" applyAlignment="1">
      <alignment vertical="top" wrapText="1"/>
    </xf>
    <xf numFmtId="0" fontId="63" fillId="46" borderId="33" xfId="0" applyFont="1" applyFill="1" applyBorder="1"/>
    <xf numFmtId="0" fontId="75" fillId="46" borderId="33" xfId="709" applyFont="1" applyFill="1" applyBorder="1" applyAlignment="1">
      <alignment vertical="top"/>
    </xf>
    <xf numFmtId="0" fontId="75" fillId="46" borderId="0" xfId="709" applyFont="1" applyFill="1" applyBorder="1" applyAlignment="1">
      <alignment vertical="top"/>
    </xf>
    <xf numFmtId="0" fontId="75" fillId="46" borderId="33" xfId="709" applyFont="1" applyFill="1" applyBorder="1" applyAlignment="1">
      <alignment vertical="top" wrapText="1"/>
    </xf>
    <xf numFmtId="0" fontId="75" fillId="46" borderId="3" xfId="709" applyFont="1" applyFill="1" applyBorder="1" applyAlignment="1">
      <alignment wrapText="1"/>
    </xf>
    <xf numFmtId="0" fontId="7" fillId="46" borderId="0" xfId="3" applyFill="1" applyProtection="1">
      <protection hidden="1"/>
    </xf>
    <xf numFmtId="0" fontId="66" fillId="46" borderId="0" xfId="3" applyFont="1" applyFill="1"/>
    <xf numFmtId="0" fontId="69" fillId="46" borderId="0" xfId="18" applyFont="1" applyFill="1" applyAlignment="1" applyProtection="1">
      <protection hidden="1"/>
    </xf>
    <xf numFmtId="0" fontId="1" fillId="46" borderId="0" xfId="806" applyFill="1"/>
    <xf numFmtId="0" fontId="87" fillId="0" borderId="0" xfId="3" applyFont="1" applyProtection="1">
      <protection hidden="1"/>
    </xf>
    <xf numFmtId="0" fontId="87" fillId="0" borderId="0" xfId="18" applyFont="1" applyAlignment="1" applyProtection="1"/>
    <xf numFmtId="0" fontId="88" fillId="0" borderId="0" xfId="806" applyFont="1"/>
    <xf numFmtId="0" fontId="89" fillId="0" borderId="0" xfId="3" applyFont="1"/>
    <xf numFmtId="0" fontId="57" fillId="0" borderId="30" xfId="0" applyFont="1" applyBorder="1"/>
    <xf numFmtId="0" fontId="58" fillId="0" borderId="0" xfId="0" applyNumberFormat="1" applyFont="1"/>
    <xf numFmtId="0" fontId="58" fillId="0" borderId="0" xfId="0" applyNumberFormat="1" applyFont="1" applyAlignment="1">
      <alignment vertical="center" wrapText="1"/>
    </xf>
    <xf numFmtId="0" fontId="57" fillId="0" borderId="30" xfId="0" applyNumberFormat="1" applyFont="1" applyBorder="1"/>
    <xf numFmtId="0" fontId="90" fillId="0" borderId="0" xfId="0" applyFont="1" applyAlignment="1">
      <alignment horizontal="center"/>
    </xf>
    <xf numFmtId="0" fontId="0" fillId="37" borderId="17" xfId="0" applyNumberFormat="1" applyFill="1" applyBorder="1" applyAlignment="1">
      <alignment horizontal="left"/>
    </xf>
    <xf numFmtId="0" fontId="0" fillId="0" borderId="0" xfId="0" applyAlignment="1">
      <alignment wrapText="1"/>
    </xf>
    <xf numFmtId="0" fontId="40" fillId="0" borderId="2" xfId="0" applyFont="1" applyBorder="1" applyAlignment="1">
      <alignment horizontal="left" vertical="top" wrapText="1"/>
    </xf>
    <xf numFmtId="0" fontId="40" fillId="0" borderId="2" xfId="0" applyNumberFormat="1" applyFont="1" applyBorder="1" applyAlignment="1">
      <alignment horizontal="left" vertical="top" wrapText="1"/>
    </xf>
    <xf numFmtId="0" fontId="62" fillId="0" borderId="32" xfId="0" applyFont="1" applyBorder="1"/>
    <xf numFmtId="0" fontId="62" fillId="46" borderId="32" xfId="0" applyFont="1" applyFill="1" applyBorder="1"/>
    <xf numFmtId="49" fontId="40" fillId="0" borderId="32" xfId="0" applyNumberFormat="1" applyFont="1" applyBorder="1" applyAlignment="1">
      <alignment horizontal="left" vertical="top" wrapText="1"/>
    </xf>
    <xf numFmtId="0" fontId="40" fillId="0" borderId="32" xfId="0" applyFont="1" applyBorder="1" applyAlignment="1">
      <alignment vertical="top" wrapText="1"/>
    </xf>
    <xf numFmtId="0" fontId="40" fillId="0" borderId="32" xfId="0" applyFont="1" applyBorder="1"/>
    <xf numFmtId="0" fontId="27" fillId="46" borderId="32" xfId="18" applyFont="1" applyFill="1" applyBorder="1" applyAlignment="1" applyProtection="1">
      <alignment vertical="top" wrapText="1"/>
    </xf>
    <xf numFmtId="0" fontId="27" fillId="0" borderId="32" xfId="18" applyFont="1" applyFill="1" applyBorder="1" applyAlignment="1" applyProtection="1">
      <alignment vertical="top" wrapText="1"/>
    </xf>
    <xf numFmtId="0" fontId="62" fillId="0" borderId="3" xfId="0" applyFont="1" applyBorder="1"/>
    <xf numFmtId="0" fontId="75" fillId="46" borderId="0" xfId="2487" applyFont="1" applyFill="1" applyAlignment="1">
      <alignment horizontal="left" vertical="top" wrapText="1"/>
    </xf>
    <xf numFmtId="0" fontId="40" fillId="0" borderId="0" xfId="0" applyFont="1"/>
    <xf numFmtId="0" fontId="40" fillId="0" borderId="0" xfId="0" applyNumberFormat="1" applyFont="1" applyAlignment="1">
      <alignment horizontal="left" vertical="top" wrapText="1"/>
    </xf>
    <xf numFmtId="0" fontId="74" fillId="0" borderId="0" xfId="0" applyFont="1" applyAlignment="1">
      <alignment horizontal="left" vertical="top" wrapText="1"/>
    </xf>
    <xf numFmtId="0" fontId="75" fillId="0" borderId="33" xfId="709" applyFont="1" applyFill="1" applyBorder="1" applyAlignment="1">
      <alignment vertical="top" wrapText="1"/>
    </xf>
    <xf numFmtId="0" fontId="74" fillId="0" borderId="0" xfId="0" applyFont="1" applyAlignment="1">
      <alignment wrapText="1"/>
    </xf>
    <xf numFmtId="0" fontId="40" fillId="0" borderId="0" xfId="0" applyFont="1" applyAlignment="1">
      <alignment horizontal="left" vertical="top" wrapText="1"/>
    </xf>
    <xf numFmtId="0" fontId="40" fillId="0" borderId="0" xfId="0" applyNumberFormat="1" applyFont="1" applyAlignment="1">
      <alignment horizontal="left" wrapText="1"/>
    </xf>
    <xf numFmtId="0" fontId="40" fillId="0" borderId="0" xfId="0" applyFont="1" applyAlignment="1">
      <alignment vertical="top" wrapText="1"/>
    </xf>
    <xf numFmtId="0" fontId="27" fillId="0" borderId="33" xfId="18" applyFont="1" applyFill="1" applyBorder="1" applyAlignment="1" applyProtection="1">
      <alignment vertical="top" wrapText="1"/>
    </xf>
    <xf numFmtId="0" fontId="27" fillId="0" borderId="3" xfId="18" applyFont="1" applyFill="1" applyBorder="1" applyAlignment="1" applyProtection="1">
      <alignment vertical="top" wrapText="1"/>
    </xf>
    <xf numFmtId="0" fontId="75" fillId="0" borderId="0" xfId="2487" applyNumberFormat="1" applyFont="1" applyAlignment="1">
      <alignment horizontal="left" vertical="top" wrapText="1"/>
    </xf>
    <xf numFmtId="49" fontId="75" fillId="0" borderId="0" xfId="2487" applyNumberFormat="1" applyFont="1" applyAlignment="1">
      <alignment horizontal="left" vertical="top" wrapText="1"/>
    </xf>
    <xf numFmtId="0" fontId="75" fillId="46" borderId="0" xfId="0" applyNumberFormat="1" applyFont="1" applyFill="1" applyAlignment="1">
      <alignment horizontal="left" vertical="top" wrapText="1"/>
    </xf>
    <xf numFmtId="0" fontId="75" fillId="46" borderId="0" xfId="2487" applyFont="1" applyFill="1" applyAlignment="1">
      <alignment horizontal="left" vertical="center" wrapText="1"/>
    </xf>
    <xf numFmtId="0" fontId="27" fillId="46" borderId="33" xfId="18" applyFont="1" applyFill="1" applyBorder="1" applyAlignment="1" applyProtection="1">
      <alignment vertical="top" wrapText="1"/>
    </xf>
    <xf numFmtId="0" fontId="27" fillId="46" borderId="3" xfId="18" applyFont="1" applyFill="1" applyBorder="1" applyAlignment="1" applyProtection="1">
      <alignment vertical="top" wrapText="1"/>
    </xf>
    <xf numFmtId="0" fontId="40" fillId="46" borderId="0" xfId="0" applyFont="1" applyFill="1" applyAlignment="1">
      <alignment vertical="top" wrapText="1"/>
    </xf>
    <xf numFmtId="0" fontId="75" fillId="0" borderId="0" xfId="0" applyNumberFormat="1" applyFont="1" applyAlignment="1">
      <alignment horizontal="left" vertical="top" wrapText="1"/>
    </xf>
    <xf numFmtId="0" fontId="40" fillId="0" borderId="0" xfId="0" applyFont="1" applyBorder="1" applyAlignment="1">
      <alignment vertical="top" wrapText="1"/>
    </xf>
    <xf numFmtId="0" fontId="91" fillId="0" borderId="0" xfId="0" applyFont="1" applyAlignment="1">
      <alignment vertical="top" wrapText="1"/>
    </xf>
    <xf numFmtId="0" fontId="75" fillId="0" borderId="0" xfId="2487" applyNumberFormat="1" applyFont="1" applyAlignment="1">
      <alignment vertical="top" wrapText="1"/>
    </xf>
    <xf numFmtId="0" fontId="27" fillId="0" borderId="33" xfId="18" applyFont="1" applyFill="1" applyBorder="1" applyAlignment="1" applyProtection="1">
      <alignment vertical="top"/>
    </xf>
    <xf numFmtId="0" fontId="93" fillId="0" borderId="0" xfId="0" applyFont="1" applyAlignment="1">
      <alignment horizontal="left" vertical="top" wrapText="1"/>
    </xf>
    <xf numFmtId="0" fontId="94" fillId="0" borderId="0" xfId="3" applyFont="1"/>
    <xf numFmtId="0" fontId="2" fillId="37" borderId="15" xfId="0" applyFont="1" applyFill="1" applyBorder="1"/>
    <xf numFmtId="0" fontId="2" fillId="0" borderId="13" xfId="0" applyFont="1" applyFill="1" applyBorder="1" applyAlignment="1">
      <alignment horizontal="right"/>
    </xf>
    <xf numFmtId="0" fontId="2" fillId="39" borderId="14" xfId="0" applyFont="1" applyFill="1" applyBorder="1"/>
    <xf numFmtId="0" fontId="2" fillId="37" borderId="14" xfId="0" applyFont="1" applyFill="1" applyBorder="1"/>
    <xf numFmtId="0" fontId="0" fillId="0" borderId="20" xfId="0" applyFill="1" applyBorder="1" applyAlignment="1">
      <alignment horizontal="right"/>
    </xf>
    <xf numFmtId="0" fontId="5" fillId="39" borderId="21" xfId="0" applyFont="1" applyFill="1" applyBorder="1"/>
    <xf numFmtId="0" fontId="0" fillId="43" borderId="21" xfId="0" applyFill="1" applyBorder="1"/>
    <xf numFmtId="2" fontId="0" fillId="43" borderId="22" xfId="0" applyNumberFormat="1" applyFill="1" applyBorder="1"/>
    <xf numFmtId="0" fontId="58" fillId="0" borderId="3" xfId="0" applyFont="1" applyBorder="1"/>
    <xf numFmtId="0" fontId="0" fillId="0" borderId="3" xfId="0" applyFill="1" applyBorder="1"/>
    <xf numFmtId="49" fontId="0" fillId="37" borderId="19" xfId="0" applyNumberFormat="1" applyFill="1" applyBorder="1"/>
    <xf numFmtId="49" fontId="65" fillId="0" borderId="2" xfId="2487" applyNumberFormat="1" applyFont="1" applyFill="1" applyBorder="1" applyAlignment="1">
      <alignment horizontal="left" vertical="top"/>
    </xf>
    <xf numFmtId="0" fontId="0" fillId="0" borderId="2" xfId="0" applyFill="1" applyBorder="1"/>
    <xf numFmtId="49" fontId="0" fillId="37" borderId="19" xfId="0" applyNumberFormat="1" applyFill="1" applyBorder="1" applyAlignment="1">
      <alignment horizontal="left"/>
    </xf>
    <xf numFmtId="2" fontId="0" fillId="37" borderId="19" xfId="0" applyNumberFormat="1" applyFill="1" applyBorder="1"/>
    <xf numFmtId="0" fontId="0" fillId="0" borderId="26" xfId="0" applyFill="1" applyBorder="1" applyAlignment="1">
      <alignment horizontal="left"/>
    </xf>
    <xf numFmtId="0" fontId="58" fillId="0" borderId="0" xfId="0" applyFont="1" applyFill="1" applyBorder="1"/>
    <xf numFmtId="0" fontId="0" fillId="0" borderId="18" xfId="0" applyFill="1" applyBorder="1" applyAlignment="1">
      <alignment horizontal="left"/>
    </xf>
    <xf numFmtId="0" fontId="58" fillId="0" borderId="3" xfId="0" applyFont="1" applyFill="1" applyBorder="1"/>
    <xf numFmtId="0" fontId="0" fillId="0" borderId="27" xfId="0" applyFill="1" applyBorder="1"/>
    <xf numFmtId="2" fontId="71" fillId="0" borderId="2" xfId="0" applyNumberFormat="1" applyFont="1" applyFill="1" applyBorder="1"/>
    <xf numFmtId="2" fontId="71" fillId="0" borderId="0" xfId="0" applyNumberFormat="1" applyFont="1" applyFill="1" applyBorder="1"/>
    <xf numFmtId="2" fontId="71" fillId="0" borderId="3" xfId="0" applyNumberFormat="1" applyFont="1" applyFill="1" applyBorder="1"/>
    <xf numFmtId="2" fontId="71" fillId="0" borderId="21" xfId="0" applyNumberFormat="1" applyFont="1" applyFill="1" applyBorder="1"/>
    <xf numFmtId="2" fontId="83" fillId="39" borderId="0" xfId="0" applyNumberFormat="1" applyFont="1" applyFill="1" applyBorder="1"/>
    <xf numFmtId="0" fontId="5" fillId="38" borderId="3" xfId="0" applyFont="1" applyFill="1" applyBorder="1"/>
    <xf numFmtId="0" fontId="5" fillId="38" borderId="2" xfId="0" applyFont="1" applyFill="1" applyBorder="1"/>
    <xf numFmtId="49" fontId="65" fillId="44" borderId="2" xfId="2487" applyNumberFormat="1" applyFont="1" applyFill="1" applyBorder="1" applyAlignment="1">
      <alignment horizontal="left" vertical="top"/>
    </xf>
    <xf numFmtId="0" fontId="58" fillId="44" borderId="3" xfId="0" applyFont="1" applyFill="1" applyBorder="1"/>
    <xf numFmtId="0" fontId="71" fillId="0" borderId="0" xfId="0" applyFont="1" applyFill="1" applyBorder="1"/>
    <xf numFmtId="0" fontId="71" fillId="0" borderId="3" xfId="0" applyFont="1" applyFill="1" applyBorder="1"/>
    <xf numFmtId="2" fontId="0" fillId="0" borderId="27" xfId="0" applyNumberFormat="1" applyFill="1" applyBorder="1"/>
    <xf numFmtId="0" fontId="72" fillId="0" borderId="0" xfId="18" applyFont="1" applyFill="1" applyBorder="1" applyAlignment="1" applyProtection="1"/>
    <xf numFmtId="0" fontId="0" fillId="38" borderId="27" xfId="0" applyFill="1" applyBorder="1"/>
    <xf numFmtId="0" fontId="0" fillId="38" borderId="17" xfId="0" applyFill="1" applyBorder="1"/>
    <xf numFmtId="49" fontId="0" fillId="38" borderId="17" xfId="0" applyNumberFormat="1" applyFill="1" applyBorder="1"/>
    <xf numFmtId="49" fontId="0" fillId="38" borderId="19" xfId="0" applyNumberFormat="1" applyFill="1" applyBorder="1"/>
    <xf numFmtId="0" fontId="0" fillId="38" borderId="19" xfId="0" applyFill="1" applyBorder="1"/>
    <xf numFmtId="0" fontId="0" fillId="44" borderId="19" xfId="0" applyFill="1" applyBorder="1"/>
    <xf numFmtId="0" fontId="0" fillId="37" borderId="19" xfId="0" applyFill="1" applyBorder="1"/>
    <xf numFmtId="0" fontId="83" fillId="39" borderId="17" xfId="0" applyFont="1" applyFill="1" applyBorder="1"/>
    <xf numFmtId="2" fontId="0" fillId="38" borderId="19" xfId="0" applyNumberFormat="1" applyFill="1" applyBorder="1"/>
    <xf numFmtId="0" fontId="0" fillId="0" borderId="19" xfId="0" applyFill="1" applyBorder="1"/>
    <xf numFmtId="0" fontId="0" fillId="44" borderId="22" xfId="0" applyFill="1" applyBorder="1"/>
    <xf numFmtId="0" fontId="73" fillId="0" borderId="14" xfId="0" applyFont="1" applyFill="1" applyBorder="1"/>
    <xf numFmtId="0" fontId="0" fillId="0" borderId="14" xfId="0" applyBorder="1"/>
    <xf numFmtId="0" fontId="2" fillId="0" borderId="15" xfId="0" applyFont="1" applyFill="1" applyBorder="1"/>
    <xf numFmtId="0" fontId="10" fillId="0" borderId="0" xfId="18" applyBorder="1" applyAlignment="1" applyProtection="1"/>
    <xf numFmtId="2" fontId="71" fillId="0" borderId="38" xfId="0" applyNumberFormat="1" applyFont="1" applyFill="1" applyBorder="1"/>
    <xf numFmtId="2" fontId="71" fillId="0" borderId="39" xfId="0" applyNumberFormat="1" applyFont="1" applyFill="1" applyBorder="1"/>
    <xf numFmtId="0" fontId="75" fillId="0" borderId="3" xfId="709" applyFont="1" applyFill="1" applyBorder="1" applyAlignment="1">
      <alignment vertical="top" wrapText="1"/>
    </xf>
    <xf numFmtId="0" fontId="75" fillId="0" borderId="2" xfId="709" applyFont="1" applyFill="1" applyBorder="1" applyAlignment="1">
      <alignment vertical="top" wrapText="1"/>
    </xf>
    <xf numFmtId="0" fontId="0" fillId="0" borderId="3" xfId="0" applyBorder="1"/>
    <xf numFmtId="0" fontId="2" fillId="0" borderId="0" xfId="0" applyFont="1" applyFill="1" applyBorder="1"/>
    <xf numFmtId="0" fontId="70" fillId="0" borderId="0" xfId="0" applyFont="1" applyFill="1" applyBorder="1"/>
    <xf numFmtId="0" fontId="27" fillId="0" borderId="0" xfId="18" applyNumberFormat="1" applyFont="1" applyBorder="1" applyAlignment="1" applyProtection="1">
      <alignment horizontal="left" vertical="top" wrapText="1"/>
    </xf>
    <xf numFmtId="0" fontId="60" fillId="0" borderId="0" xfId="0" applyFont="1" applyBorder="1" applyAlignment="1">
      <alignment horizontal="center" wrapText="1"/>
    </xf>
    <xf numFmtId="0" fontId="55" fillId="0" borderId="30" xfId="0" applyFont="1" applyBorder="1" applyAlignment="1">
      <alignment horizontal="left" wrapText="1"/>
    </xf>
    <xf numFmtId="0" fontId="57" fillId="0" borderId="23" xfId="0" applyFont="1" applyBorder="1" applyAlignment="1">
      <alignment horizontal="center" wrapText="1"/>
    </xf>
    <xf numFmtId="0" fontId="57" fillId="0" borderId="23" xfId="0" applyFont="1" applyBorder="1" applyAlignment="1">
      <alignment horizontal="center"/>
    </xf>
    <xf numFmtId="0" fontId="57" fillId="0" borderId="0" xfId="0" applyFont="1" applyBorder="1" applyAlignment="1">
      <alignment horizontal="center"/>
    </xf>
    <xf numFmtId="0" fontId="60" fillId="0" borderId="0" xfId="0" applyFont="1" applyBorder="1" applyAlignment="1">
      <alignment horizontal="left" wrapText="1"/>
    </xf>
    <xf numFmtId="0" fontId="2" fillId="41" borderId="14" xfId="0" applyFont="1" applyFill="1" applyBorder="1" applyAlignment="1">
      <alignment horizontal="center"/>
    </xf>
    <xf numFmtId="0" fontId="2" fillId="41" borderId="15" xfId="0" applyFont="1" applyFill="1" applyBorder="1" applyAlignment="1">
      <alignment horizontal="center"/>
    </xf>
    <xf numFmtId="0" fontId="56" fillId="0" borderId="3" xfId="709" applyFont="1" applyFill="1" applyBorder="1" applyAlignment="1">
      <alignment horizontal="left" vertical="center"/>
    </xf>
  </cellXfs>
  <cellStyles count="2591">
    <cellStyle name="20% - Accent1 2" xfId="44"/>
    <cellStyle name="20% - Accent1 3" xfId="45"/>
    <cellStyle name="20% - Accent2 2" xfId="46"/>
    <cellStyle name="20% - Accent2 3" xfId="47"/>
    <cellStyle name="20% - Accent3 2" xfId="48"/>
    <cellStyle name="20% - Accent3 3" xfId="49"/>
    <cellStyle name="20% - Accent4 2" xfId="50"/>
    <cellStyle name="20% - Accent4 3" xfId="51"/>
    <cellStyle name="20% - Accent5 2" xfId="52"/>
    <cellStyle name="20% - Accent5 3" xfId="53"/>
    <cellStyle name="20% - Accent6 2" xfId="54"/>
    <cellStyle name="20% - Accent6 3" xfId="55"/>
    <cellStyle name="40% - Accent1 2" xfId="56"/>
    <cellStyle name="40% - Accent1 3" xfId="57"/>
    <cellStyle name="40% - Accent2 2" xfId="58"/>
    <cellStyle name="40% - Accent2 3" xfId="59"/>
    <cellStyle name="40% - Accent3 2" xfId="60"/>
    <cellStyle name="40% - Accent3 3" xfId="61"/>
    <cellStyle name="40% - Accent4 2" xfId="62"/>
    <cellStyle name="40% - Accent4 3" xfId="63"/>
    <cellStyle name="40% - Accent5 2" xfId="64"/>
    <cellStyle name="40% - Accent5 3" xfId="65"/>
    <cellStyle name="40% - Accent6 2" xfId="66"/>
    <cellStyle name="40% - Accent6 3" xfId="67"/>
    <cellStyle name="60% - Accent1 2" xfId="68"/>
    <cellStyle name="60% - Accent2 2" xfId="69"/>
    <cellStyle name="60% - Accent3 2" xfId="70"/>
    <cellStyle name="60% - Accent4 2" xfId="71"/>
    <cellStyle name="60% - Accent5 2" xfId="72"/>
    <cellStyle name="60% - Accent6 2" xfId="73"/>
    <cellStyle name="Accent1 2" xfId="74"/>
    <cellStyle name="Accent2 2" xfId="75"/>
    <cellStyle name="Accent3 2" xfId="76"/>
    <cellStyle name="Accent4 2" xfId="77"/>
    <cellStyle name="Accent5 2" xfId="78"/>
    <cellStyle name="Accent6 2" xfId="79"/>
    <cellStyle name="ANCLAS,REZONES Y SUS PARTES,DE FUNDICION,DE HIERRO O DE ACERO" xfId="80"/>
    <cellStyle name="Bad 2" xfId="81"/>
    <cellStyle name="Calculation 2" xfId="82"/>
    <cellStyle name="Calculation 2 2" xfId="83"/>
    <cellStyle name="Calculation 2 2 2" xfId="2438"/>
    <cellStyle name="Calculation 2 2 2 2" xfId="2542"/>
    <cellStyle name="Calculation 2 2 3" xfId="2492"/>
    <cellStyle name="Calculation 2 3" xfId="84"/>
    <cellStyle name="Calculation 2 3 2" xfId="2439"/>
    <cellStyle name="Calculation 2 3 2 2" xfId="2543"/>
    <cellStyle name="Calculation 2 3 3" xfId="2493"/>
    <cellStyle name="Calculation 2 4" xfId="85"/>
    <cellStyle name="Calculation 2 4 2" xfId="2440"/>
    <cellStyle name="Calculation 2 4 2 2" xfId="2544"/>
    <cellStyle name="Calculation 2 4 3" xfId="2494"/>
    <cellStyle name="Calculation 2 5" xfId="86"/>
    <cellStyle name="Calculation 2 5 2" xfId="2441"/>
    <cellStyle name="Calculation 2 5 2 2" xfId="2545"/>
    <cellStyle name="Calculation 2 5 3" xfId="2495"/>
    <cellStyle name="Calculation 2 6" xfId="87"/>
    <cellStyle name="Calculation 2 6 2" xfId="2442"/>
    <cellStyle name="Calculation 2 6 2 2" xfId="2546"/>
    <cellStyle name="Calculation 2 6 3" xfId="2496"/>
    <cellStyle name="Calculation 2 7" xfId="88"/>
    <cellStyle name="Calculation 2 7 2" xfId="2443"/>
    <cellStyle name="Calculation 2 7 2 2" xfId="2547"/>
    <cellStyle name="Calculation 2 7 3" xfId="2497"/>
    <cellStyle name="Calculation 2 8" xfId="2444"/>
    <cellStyle name="Calculation 2 8 2" xfId="2548"/>
    <cellStyle name="Calculation 2 9" xfId="2491"/>
    <cellStyle name="Check Cell 2" xfId="89"/>
    <cellStyle name="Comma 2" xfId="32"/>
    <cellStyle name="Comma 2 10" xfId="90"/>
    <cellStyle name="Comma 2 11" xfId="91"/>
    <cellStyle name="Comma 2 12" xfId="92"/>
    <cellStyle name="Comma 2 13" xfId="93"/>
    <cellStyle name="Comma 2 14" xfId="94"/>
    <cellStyle name="Comma 2 15" xfId="95"/>
    <cellStyle name="Comma 2 16" xfId="96"/>
    <cellStyle name="Comma 2 17" xfId="97"/>
    <cellStyle name="Comma 2 18" xfId="98"/>
    <cellStyle name="Comma 2 19" xfId="99"/>
    <cellStyle name="Comma 2 2" xfId="100"/>
    <cellStyle name="Comma 2 2 2" xfId="101"/>
    <cellStyle name="Comma 2 20" xfId="102"/>
    <cellStyle name="Comma 2 21" xfId="103"/>
    <cellStyle name="Comma 2 3" xfId="104"/>
    <cellStyle name="Comma 2 4" xfId="105"/>
    <cellStyle name="Comma 2 5" xfId="106"/>
    <cellStyle name="Comma 2 6" xfId="107"/>
    <cellStyle name="Comma 2 7" xfId="108"/>
    <cellStyle name="Comma 2 8" xfId="109"/>
    <cellStyle name="Comma 2 9" xfId="110"/>
    <cellStyle name="Comma 3" xfId="33"/>
    <cellStyle name="Comma 3 10" xfId="111"/>
    <cellStyle name="Comma 3 11" xfId="112"/>
    <cellStyle name="Comma 3 12" xfId="113"/>
    <cellStyle name="Comma 3 13" xfId="114"/>
    <cellStyle name="Comma 3 14" xfId="115"/>
    <cellStyle name="Comma 3 15" xfId="116"/>
    <cellStyle name="Comma 3 16" xfId="117"/>
    <cellStyle name="Comma 3 17" xfId="118"/>
    <cellStyle name="Comma 3 18" xfId="119"/>
    <cellStyle name="Comma 3 19" xfId="120"/>
    <cellStyle name="Comma 3 2" xfId="121"/>
    <cellStyle name="Comma 3 20" xfId="122"/>
    <cellStyle name="Comma 3 3" xfId="123"/>
    <cellStyle name="Comma 3 4" xfId="124"/>
    <cellStyle name="Comma 3 5" xfId="125"/>
    <cellStyle name="Comma 3 6" xfId="126"/>
    <cellStyle name="Comma 3 7" xfId="127"/>
    <cellStyle name="Comma 3 8" xfId="128"/>
    <cellStyle name="Comma 3 9" xfId="129"/>
    <cellStyle name="Comma 4" xfId="130"/>
    <cellStyle name="Comma 4 10" xfId="131"/>
    <cellStyle name="Comma 4 11" xfId="132"/>
    <cellStyle name="Comma 4 12" xfId="133"/>
    <cellStyle name="Comma 4 13" xfId="134"/>
    <cellStyle name="Comma 4 14" xfId="135"/>
    <cellStyle name="Comma 4 15" xfId="136"/>
    <cellStyle name="Comma 4 16" xfId="137"/>
    <cellStyle name="Comma 4 17" xfId="138"/>
    <cellStyle name="Comma 4 18" xfId="139"/>
    <cellStyle name="Comma 4 19" xfId="140"/>
    <cellStyle name="Comma 4 2" xfId="141"/>
    <cellStyle name="Comma 4 20" xfId="142"/>
    <cellStyle name="Comma 4 3" xfId="143"/>
    <cellStyle name="Comma 4 4" xfId="144"/>
    <cellStyle name="Comma 4 5" xfId="145"/>
    <cellStyle name="Comma 4 6" xfId="146"/>
    <cellStyle name="Comma 4 7" xfId="147"/>
    <cellStyle name="Comma 4 8" xfId="148"/>
    <cellStyle name="Comma 4 9" xfId="149"/>
    <cellStyle name="Comma 5" xfId="150"/>
    <cellStyle name="Comma 6" xfId="151"/>
    <cellStyle name="Comma 7" xfId="152"/>
    <cellStyle name="Currency 2" xfId="153"/>
    <cellStyle name="Data_Total" xfId="154"/>
    <cellStyle name="dave1" xfId="155"/>
    <cellStyle name="Explanatory Text 2" xfId="156"/>
    <cellStyle name="Good 2" xfId="157"/>
    <cellStyle name="Heading" xfId="158"/>
    <cellStyle name="Heading 1 2" xfId="159"/>
    <cellStyle name="Heading 2 2" xfId="160"/>
    <cellStyle name="Heading 3 2" xfId="161"/>
    <cellStyle name="Heading 4 2" xfId="162"/>
    <cellStyle name="Heading 5" xfId="163"/>
    <cellStyle name="Headings" xfId="164"/>
    <cellStyle name="Headings 2" xfId="165"/>
    <cellStyle name="Headings 3" xfId="166"/>
    <cellStyle name="Headings_total and female claimant count sept 08" xfId="167"/>
    <cellStyle name="Hyperlink" xfId="18" builtinId="8"/>
    <cellStyle name="Hyperlink 2" xfId="2"/>
    <cellStyle name="Hyperlink 2 10" xfId="168"/>
    <cellStyle name="Hyperlink 2 100" xfId="169"/>
    <cellStyle name="Hyperlink 2 101" xfId="170"/>
    <cellStyle name="Hyperlink 2 102" xfId="171"/>
    <cellStyle name="Hyperlink 2 103" xfId="172"/>
    <cellStyle name="Hyperlink 2 104" xfId="173"/>
    <cellStyle name="Hyperlink 2 105" xfId="174"/>
    <cellStyle name="Hyperlink 2 106" xfId="175"/>
    <cellStyle name="Hyperlink 2 107" xfId="176"/>
    <cellStyle name="Hyperlink 2 108" xfId="177"/>
    <cellStyle name="Hyperlink 2 109" xfId="178"/>
    <cellStyle name="Hyperlink 2 11" xfId="179"/>
    <cellStyle name="Hyperlink 2 110" xfId="180"/>
    <cellStyle name="Hyperlink 2 111" xfId="181"/>
    <cellStyle name="Hyperlink 2 112" xfId="182"/>
    <cellStyle name="Hyperlink 2 113" xfId="183"/>
    <cellStyle name="Hyperlink 2 114" xfId="184"/>
    <cellStyle name="Hyperlink 2 115" xfId="185"/>
    <cellStyle name="Hyperlink 2 116" xfId="186"/>
    <cellStyle name="Hyperlink 2 117" xfId="187"/>
    <cellStyle name="Hyperlink 2 118" xfId="188"/>
    <cellStyle name="Hyperlink 2 119" xfId="189"/>
    <cellStyle name="Hyperlink 2 12" xfId="190"/>
    <cellStyle name="Hyperlink 2 120" xfId="191"/>
    <cellStyle name="Hyperlink 2 121" xfId="192"/>
    <cellStyle name="Hyperlink 2 122" xfId="193"/>
    <cellStyle name="Hyperlink 2 123" xfId="194"/>
    <cellStyle name="Hyperlink 2 124" xfId="195"/>
    <cellStyle name="Hyperlink 2 125" xfId="196"/>
    <cellStyle name="Hyperlink 2 126" xfId="197"/>
    <cellStyle name="Hyperlink 2 127" xfId="198"/>
    <cellStyle name="Hyperlink 2 128" xfId="199"/>
    <cellStyle name="Hyperlink 2 129" xfId="200"/>
    <cellStyle name="Hyperlink 2 13" xfId="201"/>
    <cellStyle name="Hyperlink 2 130" xfId="202"/>
    <cellStyle name="Hyperlink 2 131" xfId="203"/>
    <cellStyle name="Hyperlink 2 132" xfId="204"/>
    <cellStyle name="Hyperlink 2 133" xfId="205"/>
    <cellStyle name="Hyperlink 2 134" xfId="206"/>
    <cellStyle name="Hyperlink 2 135" xfId="207"/>
    <cellStyle name="Hyperlink 2 136" xfId="208"/>
    <cellStyle name="Hyperlink 2 137" xfId="209"/>
    <cellStyle name="Hyperlink 2 138" xfId="210"/>
    <cellStyle name="Hyperlink 2 139" xfId="211"/>
    <cellStyle name="Hyperlink 2 14" xfId="212"/>
    <cellStyle name="Hyperlink 2 140" xfId="213"/>
    <cellStyle name="Hyperlink 2 141" xfId="214"/>
    <cellStyle name="Hyperlink 2 142" xfId="215"/>
    <cellStyle name="Hyperlink 2 143" xfId="216"/>
    <cellStyle name="Hyperlink 2 144" xfId="217"/>
    <cellStyle name="Hyperlink 2 145" xfId="218"/>
    <cellStyle name="Hyperlink 2 146" xfId="219"/>
    <cellStyle name="Hyperlink 2 147" xfId="220"/>
    <cellStyle name="Hyperlink 2 148" xfId="221"/>
    <cellStyle name="Hyperlink 2 149" xfId="222"/>
    <cellStyle name="Hyperlink 2 149 2" xfId="223"/>
    <cellStyle name="Hyperlink 2 15" xfId="224"/>
    <cellStyle name="Hyperlink 2 150" xfId="225"/>
    <cellStyle name="Hyperlink 2 16" xfId="226"/>
    <cellStyle name="Hyperlink 2 17" xfId="227"/>
    <cellStyle name="Hyperlink 2 18" xfId="228"/>
    <cellStyle name="Hyperlink 2 19" xfId="229"/>
    <cellStyle name="Hyperlink 2 2" xfId="6"/>
    <cellStyle name="Hyperlink 2 2 2" xfId="230"/>
    <cellStyle name="Hyperlink 2 2 3" xfId="231"/>
    <cellStyle name="Hyperlink 2 20" xfId="232"/>
    <cellStyle name="Hyperlink 2 21" xfId="233"/>
    <cellStyle name="Hyperlink 2 22" xfId="234"/>
    <cellStyle name="Hyperlink 2 23" xfId="235"/>
    <cellStyle name="Hyperlink 2 24" xfId="236"/>
    <cellStyle name="Hyperlink 2 25" xfId="237"/>
    <cellStyle name="Hyperlink 2 26" xfId="238"/>
    <cellStyle name="Hyperlink 2 27" xfId="239"/>
    <cellStyle name="Hyperlink 2 28" xfId="240"/>
    <cellStyle name="Hyperlink 2 29" xfId="241"/>
    <cellStyle name="Hyperlink 2 3" xfId="19"/>
    <cellStyle name="Hyperlink 2 30" xfId="242"/>
    <cellStyle name="Hyperlink 2 31" xfId="243"/>
    <cellStyle name="Hyperlink 2 32" xfId="244"/>
    <cellStyle name="Hyperlink 2 33" xfId="245"/>
    <cellStyle name="Hyperlink 2 34" xfId="246"/>
    <cellStyle name="Hyperlink 2 35" xfId="247"/>
    <cellStyle name="Hyperlink 2 36" xfId="248"/>
    <cellStyle name="Hyperlink 2 37" xfId="249"/>
    <cellStyle name="Hyperlink 2 38" xfId="250"/>
    <cellStyle name="Hyperlink 2 39" xfId="251"/>
    <cellStyle name="Hyperlink 2 4" xfId="20"/>
    <cellStyle name="Hyperlink 2 40" xfId="252"/>
    <cellStyle name="Hyperlink 2 41" xfId="253"/>
    <cellStyle name="Hyperlink 2 42" xfId="254"/>
    <cellStyle name="Hyperlink 2 43" xfId="255"/>
    <cellStyle name="Hyperlink 2 44" xfId="256"/>
    <cellStyle name="Hyperlink 2 45" xfId="257"/>
    <cellStyle name="Hyperlink 2 46" xfId="258"/>
    <cellStyle name="Hyperlink 2 47" xfId="259"/>
    <cellStyle name="Hyperlink 2 48" xfId="260"/>
    <cellStyle name="Hyperlink 2 49" xfId="261"/>
    <cellStyle name="Hyperlink 2 5" xfId="21"/>
    <cellStyle name="Hyperlink 2 50" xfId="262"/>
    <cellStyle name="Hyperlink 2 51" xfId="263"/>
    <cellStyle name="Hyperlink 2 52" xfId="264"/>
    <cellStyle name="Hyperlink 2 53" xfId="265"/>
    <cellStyle name="Hyperlink 2 54" xfId="266"/>
    <cellStyle name="Hyperlink 2 55" xfId="267"/>
    <cellStyle name="Hyperlink 2 56" xfId="268"/>
    <cellStyle name="Hyperlink 2 57" xfId="269"/>
    <cellStyle name="Hyperlink 2 58" xfId="270"/>
    <cellStyle name="Hyperlink 2 59" xfId="271"/>
    <cellStyle name="Hyperlink 2 6" xfId="22"/>
    <cellStyle name="Hyperlink 2 60" xfId="272"/>
    <cellStyle name="Hyperlink 2 61" xfId="273"/>
    <cellStyle name="Hyperlink 2 62" xfId="274"/>
    <cellStyle name="Hyperlink 2 63" xfId="275"/>
    <cellStyle name="Hyperlink 2 64" xfId="276"/>
    <cellStyle name="Hyperlink 2 65" xfId="277"/>
    <cellStyle name="Hyperlink 2 66" xfId="278"/>
    <cellStyle name="Hyperlink 2 67" xfId="279"/>
    <cellStyle name="Hyperlink 2 68" xfId="280"/>
    <cellStyle name="Hyperlink 2 69" xfId="281"/>
    <cellStyle name="Hyperlink 2 7" xfId="282"/>
    <cellStyle name="Hyperlink 2 70" xfId="283"/>
    <cellStyle name="Hyperlink 2 71" xfId="284"/>
    <cellStyle name="Hyperlink 2 72" xfId="285"/>
    <cellStyle name="Hyperlink 2 73" xfId="286"/>
    <cellStyle name="Hyperlink 2 74" xfId="287"/>
    <cellStyle name="Hyperlink 2 75" xfId="288"/>
    <cellStyle name="Hyperlink 2 76" xfId="289"/>
    <cellStyle name="Hyperlink 2 77" xfId="290"/>
    <cellStyle name="Hyperlink 2 78" xfId="291"/>
    <cellStyle name="Hyperlink 2 79" xfId="292"/>
    <cellStyle name="Hyperlink 2 8" xfId="293"/>
    <cellStyle name="Hyperlink 2 80" xfId="294"/>
    <cellStyle name="Hyperlink 2 81" xfId="295"/>
    <cellStyle name="Hyperlink 2 82" xfId="296"/>
    <cellStyle name="Hyperlink 2 83" xfId="297"/>
    <cellStyle name="Hyperlink 2 84" xfId="298"/>
    <cellStyle name="Hyperlink 2 85" xfId="299"/>
    <cellStyle name="Hyperlink 2 86" xfId="300"/>
    <cellStyle name="Hyperlink 2 87" xfId="301"/>
    <cellStyle name="Hyperlink 2 88" xfId="302"/>
    <cellStyle name="Hyperlink 2 89" xfId="303"/>
    <cellStyle name="Hyperlink 2 9" xfId="304"/>
    <cellStyle name="Hyperlink 2 90" xfId="305"/>
    <cellStyle name="Hyperlink 2 91" xfId="306"/>
    <cellStyle name="Hyperlink 2 92" xfId="307"/>
    <cellStyle name="Hyperlink 2 93" xfId="308"/>
    <cellStyle name="Hyperlink 2 94" xfId="309"/>
    <cellStyle name="Hyperlink 2 95" xfId="310"/>
    <cellStyle name="Hyperlink 2 96" xfId="311"/>
    <cellStyle name="Hyperlink 2 97" xfId="312"/>
    <cellStyle name="Hyperlink 2 98" xfId="313"/>
    <cellStyle name="Hyperlink 2 99" xfId="314"/>
    <cellStyle name="Hyperlink 3" xfId="7"/>
    <cellStyle name="Hyperlink 3 10" xfId="315"/>
    <cellStyle name="Hyperlink 3 11" xfId="316"/>
    <cellStyle name="Hyperlink 3 12" xfId="317"/>
    <cellStyle name="Hyperlink 3 13" xfId="318"/>
    <cellStyle name="Hyperlink 3 14" xfId="319"/>
    <cellStyle name="Hyperlink 3 15" xfId="320"/>
    <cellStyle name="Hyperlink 3 16" xfId="321"/>
    <cellStyle name="Hyperlink 3 17" xfId="322"/>
    <cellStyle name="Hyperlink 3 18" xfId="323"/>
    <cellStyle name="Hyperlink 3 19" xfId="324"/>
    <cellStyle name="Hyperlink 3 2" xfId="8"/>
    <cellStyle name="Hyperlink 3 2 2" xfId="325"/>
    <cellStyle name="Hyperlink 3 20" xfId="326"/>
    <cellStyle name="Hyperlink 3 21" xfId="327"/>
    <cellStyle name="Hyperlink 3 22" xfId="328"/>
    <cellStyle name="Hyperlink 3 23" xfId="329"/>
    <cellStyle name="Hyperlink 3 24" xfId="330"/>
    <cellStyle name="Hyperlink 3 25" xfId="331"/>
    <cellStyle name="Hyperlink 3 26" xfId="332"/>
    <cellStyle name="Hyperlink 3 27" xfId="333"/>
    <cellStyle name="Hyperlink 3 28" xfId="334"/>
    <cellStyle name="Hyperlink 3 29" xfId="335"/>
    <cellStyle name="Hyperlink 3 3" xfId="9"/>
    <cellStyle name="Hyperlink 3 3 2" xfId="336"/>
    <cellStyle name="Hyperlink 3 30" xfId="337"/>
    <cellStyle name="Hyperlink 3 31" xfId="338"/>
    <cellStyle name="Hyperlink 3 32" xfId="339"/>
    <cellStyle name="Hyperlink 3 33" xfId="340"/>
    <cellStyle name="Hyperlink 3 34" xfId="341"/>
    <cellStyle name="Hyperlink 3 35" xfId="342"/>
    <cellStyle name="Hyperlink 3 36" xfId="343"/>
    <cellStyle name="Hyperlink 3 37" xfId="344"/>
    <cellStyle name="Hyperlink 3 38" xfId="345"/>
    <cellStyle name="Hyperlink 3 39" xfId="346"/>
    <cellStyle name="Hyperlink 3 4" xfId="23"/>
    <cellStyle name="Hyperlink 3 40" xfId="347"/>
    <cellStyle name="Hyperlink 3 41" xfId="348"/>
    <cellStyle name="Hyperlink 3 42" xfId="349"/>
    <cellStyle name="Hyperlink 3 43" xfId="350"/>
    <cellStyle name="Hyperlink 3 44" xfId="351"/>
    <cellStyle name="Hyperlink 3 45" xfId="352"/>
    <cellStyle name="Hyperlink 3 46" xfId="353"/>
    <cellStyle name="Hyperlink 3 47" xfId="354"/>
    <cellStyle name="Hyperlink 3 48" xfId="355"/>
    <cellStyle name="Hyperlink 3 49" xfId="356"/>
    <cellStyle name="Hyperlink 3 5" xfId="24"/>
    <cellStyle name="Hyperlink 3 50" xfId="357"/>
    <cellStyle name="Hyperlink 3 51" xfId="358"/>
    <cellStyle name="Hyperlink 3 52" xfId="359"/>
    <cellStyle name="Hyperlink 3 53" xfId="360"/>
    <cellStyle name="Hyperlink 3 54" xfId="361"/>
    <cellStyle name="Hyperlink 3 55" xfId="362"/>
    <cellStyle name="Hyperlink 3 56" xfId="363"/>
    <cellStyle name="Hyperlink 3 57" xfId="364"/>
    <cellStyle name="Hyperlink 3 58" xfId="365"/>
    <cellStyle name="Hyperlink 3 59" xfId="366"/>
    <cellStyle name="Hyperlink 3 6" xfId="25"/>
    <cellStyle name="Hyperlink 3 60" xfId="367"/>
    <cellStyle name="Hyperlink 3 61" xfId="368"/>
    <cellStyle name="Hyperlink 3 62" xfId="369"/>
    <cellStyle name="Hyperlink 3 63" xfId="370"/>
    <cellStyle name="Hyperlink 3 7" xfId="371"/>
    <cellStyle name="Hyperlink 3 8" xfId="372"/>
    <cellStyle name="Hyperlink 3 9" xfId="373"/>
    <cellStyle name="Hyperlink 31" xfId="374"/>
    <cellStyle name="Hyperlink 4" xfId="10"/>
    <cellStyle name="Hyperlink 4 2" xfId="375"/>
    <cellStyle name="Hyperlink 4 2 2" xfId="376"/>
    <cellStyle name="Hyperlink 4 3" xfId="377"/>
    <cellStyle name="Hyperlink 5" xfId="34"/>
    <cellStyle name="Hyperlink 5 2" xfId="378"/>
    <cellStyle name="Hyperlink 5 3" xfId="379"/>
    <cellStyle name="Hyperlink 6" xfId="380"/>
    <cellStyle name="Hyperlink 6 2" xfId="381"/>
    <cellStyle name="Hyperlink 7" xfId="382"/>
    <cellStyle name="Hyperlink 7 2" xfId="383"/>
    <cellStyle name="Hyperlink 7 3" xfId="384"/>
    <cellStyle name="Hyperlink 8" xfId="385"/>
    <cellStyle name="Hyperlink 9" xfId="386"/>
    <cellStyle name="Input 2" xfId="387"/>
    <cellStyle name="Input 2 2" xfId="388"/>
    <cellStyle name="Input 2 2 2" xfId="2445"/>
    <cellStyle name="Input 2 2 2 2" xfId="2549"/>
    <cellStyle name="Input 2 2 3" xfId="2499"/>
    <cellStyle name="Input 2 3" xfId="389"/>
    <cellStyle name="Input 2 3 2" xfId="2446"/>
    <cellStyle name="Input 2 3 2 2" xfId="2550"/>
    <cellStyle name="Input 2 3 3" xfId="2500"/>
    <cellStyle name="Input 2 4" xfId="390"/>
    <cellStyle name="Input 2 4 2" xfId="2447"/>
    <cellStyle name="Input 2 4 2 2" xfId="2551"/>
    <cellStyle name="Input 2 4 3" xfId="2501"/>
    <cellStyle name="Input 2 5" xfId="391"/>
    <cellStyle name="Input 2 5 2" xfId="2448"/>
    <cellStyle name="Input 2 5 2 2" xfId="2552"/>
    <cellStyle name="Input 2 5 3" xfId="2502"/>
    <cellStyle name="Input 2 6" xfId="392"/>
    <cellStyle name="Input 2 6 2" xfId="2449"/>
    <cellStyle name="Input 2 6 2 2" xfId="2553"/>
    <cellStyle name="Input 2 6 3" xfId="2503"/>
    <cellStyle name="Input 2 7" xfId="393"/>
    <cellStyle name="Input 2 7 2" xfId="2450"/>
    <cellStyle name="Input 2 7 2 2" xfId="2554"/>
    <cellStyle name="Input 2 7 3" xfId="2504"/>
    <cellStyle name="Input 2 8" xfId="2451"/>
    <cellStyle name="Input 2 8 2" xfId="2555"/>
    <cellStyle name="Input 2 9" xfId="2498"/>
    <cellStyle name="Inscode" xfId="394"/>
    <cellStyle name="Inscode 2" xfId="395"/>
    <cellStyle name="Linked Cell 2" xfId="396"/>
    <cellStyle name="Neutral 2" xfId="397"/>
    <cellStyle name="Normal" xfId="0" builtinId="0"/>
    <cellStyle name="Normal 10" xfId="35"/>
    <cellStyle name="Normal 10 10" xfId="398"/>
    <cellStyle name="Normal 10 10 2" xfId="399"/>
    <cellStyle name="Normal 10 10 3" xfId="400"/>
    <cellStyle name="Normal 10 11" xfId="401"/>
    <cellStyle name="Normal 10 11 2" xfId="402"/>
    <cellStyle name="Normal 10 11 3" xfId="403"/>
    <cellStyle name="Normal 10 12" xfId="404"/>
    <cellStyle name="Normal 10 12 2" xfId="405"/>
    <cellStyle name="Normal 10 12 3" xfId="406"/>
    <cellStyle name="Normal 10 13" xfId="407"/>
    <cellStyle name="Normal 10 13 2" xfId="408"/>
    <cellStyle name="Normal 10 13 3" xfId="409"/>
    <cellStyle name="Normal 10 14" xfId="410"/>
    <cellStyle name="Normal 10 14 2" xfId="411"/>
    <cellStyle name="Normal 10 14 3" xfId="412"/>
    <cellStyle name="Normal 10 15" xfId="413"/>
    <cellStyle name="Normal 10 15 2" xfId="414"/>
    <cellStyle name="Normal 10 15 3" xfId="415"/>
    <cellStyle name="Normal 10 16" xfId="416"/>
    <cellStyle name="Normal 10 16 2" xfId="417"/>
    <cellStyle name="Normal 10 16 3" xfId="418"/>
    <cellStyle name="Normal 10 17" xfId="419"/>
    <cellStyle name="Normal 10 18" xfId="420"/>
    <cellStyle name="Normal 10 19" xfId="421"/>
    <cellStyle name="Normal 10 2" xfId="422"/>
    <cellStyle name="Normal 10 2 2" xfId="423"/>
    <cellStyle name="Normal 10 2 3" xfId="424"/>
    <cellStyle name="Normal 10 3" xfId="425"/>
    <cellStyle name="Normal 10 3 2" xfId="426"/>
    <cellStyle name="Normal 10 3 3" xfId="427"/>
    <cellStyle name="Normal 10 4" xfId="428"/>
    <cellStyle name="Normal 10 4 2" xfId="429"/>
    <cellStyle name="Normal 10 4 3" xfId="430"/>
    <cellStyle name="Normal 10 5" xfId="431"/>
    <cellStyle name="Normal 10 5 2" xfId="432"/>
    <cellStyle name="Normal 10 5 3" xfId="433"/>
    <cellStyle name="Normal 10 6" xfId="434"/>
    <cellStyle name="Normal 10 6 2" xfId="435"/>
    <cellStyle name="Normal 10 6 3" xfId="436"/>
    <cellStyle name="Normal 10 7" xfId="437"/>
    <cellStyle name="Normal 10 7 2" xfId="438"/>
    <cellStyle name="Normal 10 7 3" xfId="439"/>
    <cellStyle name="Normal 10 8" xfId="440"/>
    <cellStyle name="Normal 10 8 2" xfId="441"/>
    <cellStyle name="Normal 10 8 3" xfId="442"/>
    <cellStyle name="Normal 10 9" xfId="443"/>
    <cellStyle name="Normal 10 9 2" xfId="444"/>
    <cellStyle name="Normal 10 9 3" xfId="445"/>
    <cellStyle name="Normal 11" xfId="36"/>
    <cellStyle name="Normal 11 2" xfId="446"/>
    <cellStyle name="Normal 11 3" xfId="447"/>
    <cellStyle name="Normal 11 4" xfId="448"/>
    <cellStyle name="Normal 12" xfId="31"/>
    <cellStyle name="Normal 12 10" xfId="449"/>
    <cellStyle name="Normal 12 10 2" xfId="450"/>
    <cellStyle name="Normal 12 10 3" xfId="451"/>
    <cellStyle name="Normal 12 11" xfId="452"/>
    <cellStyle name="Normal 12 11 2" xfId="453"/>
    <cellStyle name="Normal 12 11 3" xfId="454"/>
    <cellStyle name="Normal 12 12" xfId="455"/>
    <cellStyle name="Normal 12 12 2" xfId="456"/>
    <cellStyle name="Normal 12 12 3" xfId="457"/>
    <cellStyle name="Normal 12 13" xfId="458"/>
    <cellStyle name="Normal 12 13 2" xfId="459"/>
    <cellStyle name="Normal 12 13 3" xfId="460"/>
    <cellStyle name="Normal 12 14" xfId="461"/>
    <cellStyle name="Normal 12 14 2" xfId="462"/>
    <cellStyle name="Normal 12 14 3" xfId="463"/>
    <cellStyle name="Normal 12 15" xfId="464"/>
    <cellStyle name="Normal 12 15 2" xfId="465"/>
    <cellStyle name="Normal 12 15 3" xfId="466"/>
    <cellStyle name="Normal 12 16" xfId="467"/>
    <cellStyle name="Normal 12 16 2" xfId="468"/>
    <cellStyle name="Normal 12 16 3" xfId="469"/>
    <cellStyle name="Normal 12 17" xfId="470"/>
    <cellStyle name="Normal 12 18" xfId="471"/>
    <cellStyle name="Normal 12 19" xfId="472"/>
    <cellStyle name="Normal 12 2" xfId="473"/>
    <cellStyle name="Normal 12 2 2" xfId="474"/>
    <cellStyle name="Normal 12 2 3" xfId="475"/>
    <cellStyle name="Normal 12 20" xfId="43"/>
    <cellStyle name="Normal 12 3" xfId="476"/>
    <cellStyle name="Normal 12 3 2" xfId="477"/>
    <cellStyle name="Normal 12 3 3" xfId="478"/>
    <cellStyle name="Normal 12 4" xfId="479"/>
    <cellStyle name="Normal 12 4 2" xfId="480"/>
    <cellStyle name="Normal 12 4 3" xfId="481"/>
    <cellStyle name="Normal 12 5" xfId="482"/>
    <cellStyle name="Normal 12 5 2" xfId="483"/>
    <cellStyle name="Normal 12 5 3" xfId="484"/>
    <cellStyle name="Normal 12 6" xfId="485"/>
    <cellStyle name="Normal 12 6 2" xfId="486"/>
    <cellStyle name="Normal 12 6 3" xfId="487"/>
    <cellStyle name="Normal 12 7" xfId="488"/>
    <cellStyle name="Normal 12 7 2" xfId="489"/>
    <cellStyle name="Normal 12 7 3" xfId="490"/>
    <cellStyle name="Normal 12 8" xfId="491"/>
    <cellStyle name="Normal 12 8 2" xfId="492"/>
    <cellStyle name="Normal 12 8 3" xfId="493"/>
    <cellStyle name="Normal 12 9" xfId="494"/>
    <cellStyle name="Normal 12 9 2" xfId="495"/>
    <cellStyle name="Normal 12 9 3" xfId="496"/>
    <cellStyle name="Normal 13" xfId="497"/>
    <cellStyle name="Normal 13 2" xfId="498"/>
    <cellStyle name="Normal 14" xfId="499"/>
    <cellStyle name="Normal 14 10" xfId="500"/>
    <cellStyle name="Normal 14 10 2" xfId="501"/>
    <cellStyle name="Normal 14 10 3" xfId="502"/>
    <cellStyle name="Normal 14 11" xfId="503"/>
    <cellStyle name="Normal 14 11 2" xfId="504"/>
    <cellStyle name="Normal 14 11 3" xfId="505"/>
    <cellStyle name="Normal 14 12" xfId="506"/>
    <cellStyle name="Normal 14 12 2" xfId="507"/>
    <cellStyle name="Normal 14 12 3" xfId="508"/>
    <cellStyle name="Normal 14 13" xfId="509"/>
    <cellStyle name="Normal 14 13 2" xfId="510"/>
    <cellStyle name="Normal 14 13 3" xfId="511"/>
    <cellStyle name="Normal 14 14" xfId="512"/>
    <cellStyle name="Normal 14 14 2" xfId="513"/>
    <cellStyle name="Normal 14 14 3" xfId="514"/>
    <cellStyle name="Normal 14 15" xfId="515"/>
    <cellStyle name="Normal 14 15 2" xfId="516"/>
    <cellStyle name="Normal 14 15 3" xfId="517"/>
    <cellStyle name="Normal 14 16" xfId="518"/>
    <cellStyle name="Normal 14 16 2" xfId="519"/>
    <cellStyle name="Normal 14 16 3" xfId="520"/>
    <cellStyle name="Normal 14 17" xfId="521"/>
    <cellStyle name="Normal 14 18" xfId="522"/>
    <cellStyle name="Normal 14 19" xfId="523"/>
    <cellStyle name="Normal 14 2" xfId="524"/>
    <cellStyle name="Normal 14 2 2" xfId="525"/>
    <cellStyle name="Normal 14 2 3" xfId="526"/>
    <cellStyle name="Normal 14 3" xfId="527"/>
    <cellStyle name="Normal 14 3 2" xfId="528"/>
    <cellStyle name="Normal 14 3 3" xfId="529"/>
    <cellStyle name="Normal 14 4" xfId="530"/>
    <cellStyle name="Normal 14 4 2" xfId="531"/>
    <cellStyle name="Normal 14 4 3" xfId="532"/>
    <cellStyle name="Normal 14 5" xfId="533"/>
    <cellStyle name="Normal 14 5 2" xfId="534"/>
    <cellStyle name="Normal 14 5 3" xfId="535"/>
    <cellStyle name="Normal 14 6" xfId="536"/>
    <cellStyle name="Normal 14 6 2" xfId="537"/>
    <cellStyle name="Normal 14 6 3" xfId="538"/>
    <cellStyle name="Normal 14 7" xfId="539"/>
    <cellStyle name="Normal 14 7 2" xfId="540"/>
    <cellStyle name="Normal 14 7 3" xfId="541"/>
    <cellStyle name="Normal 14 8" xfId="542"/>
    <cellStyle name="Normal 14 8 2" xfId="543"/>
    <cellStyle name="Normal 14 8 3" xfId="544"/>
    <cellStyle name="Normal 14 9" xfId="545"/>
    <cellStyle name="Normal 14 9 2" xfId="546"/>
    <cellStyle name="Normal 14 9 3" xfId="547"/>
    <cellStyle name="Normal 15" xfId="548"/>
    <cellStyle name="Normal 15 2" xfId="549"/>
    <cellStyle name="Normal 15 3" xfId="550"/>
    <cellStyle name="Normal 15 4" xfId="551"/>
    <cellStyle name="Normal 16" xfId="552"/>
    <cellStyle name="Normal 16 10" xfId="553"/>
    <cellStyle name="Normal 16 10 2" xfId="554"/>
    <cellStyle name="Normal 16 10 3" xfId="555"/>
    <cellStyle name="Normal 16 11" xfId="556"/>
    <cellStyle name="Normal 16 11 2" xfId="557"/>
    <cellStyle name="Normal 16 11 3" xfId="558"/>
    <cellStyle name="Normal 16 12" xfId="559"/>
    <cellStyle name="Normal 16 12 2" xfId="560"/>
    <cellStyle name="Normal 16 12 3" xfId="561"/>
    <cellStyle name="Normal 16 13" xfId="562"/>
    <cellStyle name="Normal 16 13 2" xfId="563"/>
    <cellStyle name="Normal 16 13 3" xfId="564"/>
    <cellStyle name="Normal 16 14" xfId="565"/>
    <cellStyle name="Normal 16 14 2" xfId="566"/>
    <cellStyle name="Normal 16 14 3" xfId="567"/>
    <cellStyle name="Normal 16 15" xfId="568"/>
    <cellStyle name="Normal 16 15 2" xfId="569"/>
    <cellStyle name="Normal 16 15 3" xfId="570"/>
    <cellStyle name="Normal 16 16" xfId="571"/>
    <cellStyle name="Normal 16 16 2" xfId="572"/>
    <cellStyle name="Normal 16 16 3" xfId="573"/>
    <cellStyle name="Normal 16 17" xfId="574"/>
    <cellStyle name="Normal 16 18" xfId="575"/>
    <cellStyle name="Normal 16 19" xfId="576"/>
    <cellStyle name="Normal 16 2" xfId="577"/>
    <cellStyle name="Normal 16 2 2" xfId="578"/>
    <cellStyle name="Normal 16 2 3" xfId="579"/>
    <cellStyle name="Normal 16 3" xfId="580"/>
    <cellStyle name="Normal 16 3 2" xfId="581"/>
    <cellStyle name="Normal 16 3 3" xfId="582"/>
    <cellStyle name="Normal 16 4" xfId="583"/>
    <cellStyle name="Normal 16 4 2" xfId="584"/>
    <cellStyle name="Normal 16 4 3" xfId="585"/>
    <cellStyle name="Normal 16 5" xfId="586"/>
    <cellStyle name="Normal 16 5 2" xfId="587"/>
    <cellStyle name="Normal 16 5 3" xfId="588"/>
    <cellStyle name="Normal 16 6" xfId="589"/>
    <cellStyle name="Normal 16 6 2" xfId="590"/>
    <cellStyle name="Normal 16 6 3" xfId="591"/>
    <cellStyle name="Normal 16 7" xfId="592"/>
    <cellStyle name="Normal 16 7 2" xfId="593"/>
    <cellStyle name="Normal 16 7 3" xfId="594"/>
    <cellStyle name="Normal 16 8" xfId="595"/>
    <cellStyle name="Normal 16 8 2" xfId="596"/>
    <cellStyle name="Normal 16 8 3" xfId="597"/>
    <cellStyle name="Normal 16 9" xfId="598"/>
    <cellStyle name="Normal 16 9 2" xfId="599"/>
    <cellStyle name="Normal 16 9 3" xfId="600"/>
    <cellStyle name="Normal 17" xfId="601"/>
    <cellStyle name="Normal 18" xfId="602"/>
    <cellStyle name="Normal 18 10" xfId="603"/>
    <cellStyle name="Normal 18 10 2" xfId="604"/>
    <cellStyle name="Normal 18 10 3" xfId="605"/>
    <cellStyle name="Normal 18 11" xfId="606"/>
    <cellStyle name="Normal 18 11 2" xfId="607"/>
    <cellStyle name="Normal 18 11 3" xfId="608"/>
    <cellStyle name="Normal 18 12" xfId="609"/>
    <cellStyle name="Normal 18 12 2" xfId="610"/>
    <cellStyle name="Normal 18 12 3" xfId="611"/>
    <cellStyle name="Normal 18 13" xfId="612"/>
    <cellStyle name="Normal 18 13 2" xfId="613"/>
    <cellStyle name="Normal 18 13 3" xfId="614"/>
    <cellStyle name="Normal 18 14" xfId="615"/>
    <cellStyle name="Normal 18 14 2" xfId="616"/>
    <cellStyle name="Normal 18 14 3" xfId="617"/>
    <cellStyle name="Normal 18 15" xfId="618"/>
    <cellStyle name="Normal 18 15 2" xfId="619"/>
    <cellStyle name="Normal 18 15 3" xfId="620"/>
    <cellStyle name="Normal 18 16" xfId="621"/>
    <cellStyle name="Normal 18 16 2" xfId="622"/>
    <cellStyle name="Normal 18 16 3" xfId="623"/>
    <cellStyle name="Normal 18 17" xfId="624"/>
    <cellStyle name="Normal 18 18" xfId="625"/>
    <cellStyle name="Normal 18 19" xfId="626"/>
    <cellStyle name="Normal 18 2" xfId="627"/>
    <cellStyle name="Normal 18 2 2" xfId="628"/>
    <cellStyle name="Normal 18 2 3" xfId="629"/>
    <cellStyle name="Normal 18 20" xfId="630"/>
    <cellStyle name="Normal 18 3" xfId="631"/>
    <cellStyle name="Normal 18 3 2" xfId="632"/>
    <cellStyle name="Normal 18 3 3" xfId="633"/>
    <cellStyle name="Normal 18 4" xfId="634"/>
    <cellStyle name="Normal 18 4 2" xfId="635"/>
    <cellStyle name="Normal 18 4 3" xfId="636"/>
    <cellStyle name="Normal 18 5" xfId="637"/>
    <cellStyle name="Normal 18 5 2" xfId="638"/>
    <cellStyle name="Normal 18 5 3" xfId="639"/>
    <cellStyle name="Normal 18 6" xfId="640"/>
    <cellStyle name="Normal 18 6 2" xfId="641"/>
    <cellStyle name="Normal 18 6 3" xfId="642"/>
    <cellStyle name="Normal 18 7" xfId="643"/>
    <cellStyle name="Normal 18 7 2" xfId="644"/>
    <cellStyle name="Normal 18 7 3" xfId="645"/>
    <cellStyle name="Normal 18 8" xfId="646"/>
    <cellStyle name="Normal 18 8 2" xfId="647"/>
    <cellStyle name="Normal 18 8 3" xfId="648"/>
    <cellStyle name="Normal 18 9" xfId="649"/>
    <cellStyle name="Normal 18 9 2" xfId="650"/>
    <cellStyle name="Normal 18 9 3" xfId="651"/>
    <cellStyle name="Normal 19" xfId="652"/>
    <cellStyle name="Normal 19 2" xfId="653"/>
    <cellStyle name="Normal 2" xfId="1"/>
    <cellStyle name="Normal 2 10" xfId="654"/>
    <cellStyle name="Normal 2 10 2" xfId="655"/>
    <cellStyle name="Normal 2 10 3" xfId="656"/>
    <cellStyle name="Normal 2 11" xfId="657"/>
    <cellStyle name="Normal 2 11 2" xfId="658"/>
    <cellStyle name="Normal 2 11 3" xfId="659"/>
    <cellStyle name="Normal 2 12" xfId="660"/>
    <cellStyle name="Normal 2 12 2" xfId="661"/>
    <cellStyle name="Normal 2 12 3" xfId="662"/>
    <cellStyle name="Normal 2 13" xfId="663"/>
    <cellStyle name="Normal 2 13 2" xfId="664"/>
    <cellStyle name="Normal 2 13 3" xfId="665"/>
    <cellStyle name="Normal 2 14" xfId="666"/>
    <cellStyle name="Normal 2 14 2" xfId="667"/>
    <cellStyle name="Normal 2 14 3" xfId="668"/>
    <cellStyle name="Normal 2 15" xfId="669"/>
    <cellStyle name="Normal 2 15 2" xfId="670"/>
    <cellStyle name="Normal 2 15 3" xfId="671"/>
    <cellStyle name="Normal 2 16" xfId="672"/>
    <cellStyle name="Normal 2 16 2" xfId="673"/>
    <cellStyle name="Normal 2 16 3" xfId="674"/>
    <cellStyle name="Normal 2 17" xfId="675"/>
    <cellStyle name="Normal 2 17 2" xfId="676"/>
    <cellStyle name="Normal 2 17 3" xfId="677"/>
    <cellStyle name="Normal 2 18" xfId="678"/>
    <cellStyle name="Normal 2 18 2" xfId="679"/>
    <cellStyle name="Normal 2 18 3" xfId="680"/>
    <cellStyle name="Normal 2 19" xfId="681"/>
    <cellStyle name="Normal 2 19 2" xfId="682"/>
    <cellStyle name="Normal 2 19 3" xfId="683"/>
    <cellStyle name="Normal 2 2" xfId="3"/>
    <cellStyle name="Normal 2 2 10" xfId="684"/>
    <cellStyle name="Normal 2 2 11" xfId="685"/>
    <cellStyle name="Normal 2 2 2" xfId="11"/>
    <cellStyle name="Normal 2 2 2 10" xfId="686"/>
    <cellStyle name="Normal 2 2 2 11" xfId="687"/>
    <cellStyle name="Normal 2 2 2 12" xfId="688"/>
    <cellStyle name="Normal 2 2 2 13" xfId="689"/>
    <cellStyle name="Normal 2 2 2 14" xfId="690"/>
    <cellStyle name="Normal 2 2 2 15" xfId="691"/>
    <cellStyle name="Normal 2 2 2 16" xfId="692"/>
    <cellStyle name="Normal 2 2 2 17" xfId="693"/>
    <cellStyle name="Normal 2 2 2 18" xfId="694"/>
    <cellStyle name="Normal 2 2 2 19" xfId="695"/>
    <cellStyle name="Normal 2 2 2 2" xfId="696"/>
    <cellStyle name="Normal 2 2 2 2 2" xfId="697"/>
    <cellStyle name="Normal 2 2 2 20" xfId="698"/>
    <cellStyle name="Normal 2 2 2 21" xfId="699"/>
    <cellStyle name="Normal 2 2 2 22" xfId="700"/>
    <cellStyle name="Normal 2 2 2 23" xfId="701"/>
    <cellStyle name="Normal 2 2 2 3" xfId="702"/>
    <cellStyle name="Normal 2 2 2 4" xfId="703"/>
    <cellStyle name="Normal 2 2 2 5" xfId="704"/>
    <cellStyle name="Normal 2 2 2 6" xfId="705"/>
    <cellStyle name="Normal 2 2 2 7" xfId="706"/>
    <cellStyle name="Normal 2 2 2 8" xfId="707"/>
    <cellStyle name="Normal 2 2 2 9" xfId="708"/>
    <cellStyle name="Normal 2 2 3" xfId="709"/>
    <cellStyle name="Normal 2 2 3 10" xfId="710"/>
    <cellStyle name="Normal 2 2 3 11" xfId="711"/>
    <cellStyle name="Normal 2 2 3 12" xfId="712"/>
    <cellStyle name="Normal 2 2 3 13" xfId="713"/>
    <cellStyle name="Normal 2 2 3 14" xfId="714"/>
    <cellStyle name="Normal 2 2 3 15" xfId="715"/>
    <cellStyle name="Normal 2 2 3 16" xfId="716"/>
    <cellStyle name="Normal 2 2 3 17" xfId="717"/>
    <cellStyle name="Normal 2 2 3 17 2" xfId="718"/>
    <cellStyle name="Normal 2 2 3 17 3" xfId="719"/>
    <cellStyle name="Normal 2 2 3 18" xfId="720"/>
    <cellStyle name="Normal 2 2 3 18 2" xfId="721"/>
    <cellStyle name="Normal 2 2 3 18 3" xfId="722"/>
    <cellStyle name="Normal 2 2 3 19" xfId="723"/>
    <cellStyle name="Normal 2 2 3 2" xfId="724"/>
    <cellStyle name="Normal 2 2 3 2 2" xfId="725"/>
    <cellStyle name="Normal 2 2 3 20" xfId="726"/>
    <cellStyle name="Normal 2 2 3 21" xfId="727"/>
    <cellStyle name="Normal 2 2 3 22" xfId="728"/>
    <cellStyle name="Normal 2 2 3 23" xfId="729"/>
    <cellStyle name="Normal 2 2 3 3" xfId="730"/>
    <cellStyle name="Normal 2 2 3 3 2" xfId="731"/>
    <cellStyle name="Normal 2 2 3 4" xfId="732"/>
    <cellStyle name="Normal 2 2 3 4 2" xfId="733"/>
    <cellStyle name="Normal 2 2 3 5" xfId="734"/>
    <cellStyle name="Normal 2 2 3 5 2" xfId="735"/>
    <cellStyle name="Normal 2 2 3 6" xfId="736"/>
    <cellStyle name="Normal 2 2 3 6 2" xfId="737"/>
    <cellStyle name="Normal 2 2 3 7" xfId="738"/>
    <cellStyle name="Normal 2 2 3 7 2" xfId="739"/>
    <cellStyle name="Normal 2 2 3 8" xfId="740"/>
    <cellStyle name="Normal 2 2 3 9" xfId="741"/>
    <cellStyle name="Normal 2 2 4" xfId="742"/>
    <cellStyle name="Normal 2 2 4 10" xfId="743"/>
    <cellStyle name="Normal 2 2 4 11" xfId="744"/>
    <cellStyle name="Normal 2 2 4 12" xfId="745"/>
    <cellStyle name="Normal 2 2 4 13" xfId="746"/>
    <cellStyle name="Normal 2 2 4 14" xfId="747"/>
    <cellStyle name="Normal 2 2 4 15" xfId="748"/>
    <cellStyle name="Normal 2 2 4 16" xfId="749"/>
    <cellStyle name="Normal 2 2 4 17" xfId="750"/>
    <cellStyle name="Normal 2 2 4 18" xfId="751"/>
    <cellStyle name="Normal 2 2 4 19" xfId="752"/>
    <cellStyle name="Normal 2 2 4 2" xfId="753"/>
    <cellStyle name="Normal 2 2 4 2 2" xfId="754"/>
    <cellStyle name="Normal 2 2 4 20" xfId="755"/>
    <cellStyle name="Normal 2 2 4 3" xfId="756"/>
    <cellStyle name="Normal 2 2 4 3 2" xfId="757"/>
    <cellStyle name="Normal 2 2 4 4" xfId="758"/>
    <cellStyle name="Normal 2 2 4 4 2" xfId="759"/>
    <cellStyle name="Normal 2 2 4 5" xfId="760"/>
    <cellStyle name="Normal 2 2 4 6" xfId="761"/>
    <cellStyle name="Normal 2 2 4 7" xfId="762"/>
    <cellStyle name="Normal 2 2 4 8" xfId="763"/>
    <cellStyle name="Normal 2 2 4 9" xfId="764"/>
    <cellStyle name="Normal 2 2 5" xfId="765"/>
    <cellStyle name="Normal 2 2 5 2" xfId="766"/>
    <cellStyle name="Normal 2 2 6" xfId="767"/>
    <cellStyle name="Normal 2 2 6 2" xfId="768"/>
    <cellStyle name="Normal 2 2 7" xfId="769"/>
    <cellStyle name="Normal 2 2 7 2" xfId="770"/>
    <cellStyle name="Normal 2 2 8" xfId="771"/>
    <cellStyle name="Normal 2 2 8 2" xfId="772"/>
    <cellStyle name="Normal 2 2 9" xfId="773"/>
    <cellStyle name="Normal 2 20" xfId="774"/>
    <cellStyle name="Normal 2 20 2" xfId="775"/>
    <cellStyle name="Normal 2 20 3" xfId="776"/>
    <cellStyle name="Normal 2 21" xfId="777"/>
    <cellStyle name="Normal 2 21 2" xfId="778"/>
    <cellStyle name="Normal 2 21 3" xfId="779"/>
    <cellStyle name="Normal 2 22" xfId="780"/>
    <cellStyle name="Normal 2 22 2" xfId="781"/>
    <cellStyle name="Normal 2 22 3" xfId="782"/>
    <cellStyle name="Normal 2 23" xfId="783"/>
    <cellStyle name="Normal 2 23 2" xfId="784"/>
    <cellStyle name="Normal 2 23 3" xfId="785"/>
    <cellStyle name="Normal 2 24" xfId="786"/>
    <cellStyle name="Normal 2 24 2" xfId="787"/>
    <cellStyle name="Normal 2 24 3" xfId="788"/>
    <cellStyle name="Normal 2 25" xfId="789"/>
    <cellStyle name="Normal 2 25 2" xfId="790"/>
    <cellStyle name="Normal 2 25 3" xfId="791"/>
    <cellStyle name="Normal 2 26" xfId="792"/>
    <cellStyle name="Normal 2 26 2" xfId="793"/>
    <cellStyle name="Normal 2 26 3" xfId="794"/>
    <cellStyle name="Normal 2 27" xfId="795"/>
    <cellStyle name="Normal 2 27 2" xfId="796"/>
    <cellStyle name="Normal 2 27 3" xfId="797"/>
    <cellStyle name="Normal 2 28" xfId="798"/>
    <cellStyle name="Normal 2 28 2" xfId="799"/>
    <cellStyle name="Normal 2 28 3" xfId="800"/>
    <cellStyle name="Normal 2 29" xfId="801"/>
    <cellStyle name="Normal 2 29 2" xfId="802"/>
    <cellStyle name="Normal 2 29 3" xfId="803"/>
    <cellStyle name="Normal 2 3" xfId="4"/>
    <cellStyle name="Normal 2 3 2" xfId="5"/>
    <cellStyle name="Normal 2 3 2 2" xfId="30"/>
    <cellStyle name="Normal 2 3 2 2 2" xfId="804"/>
    <cellStyle name="Normal 2 3 2 2 3" xfId="805"/>
    <cellStyle name="Normal 2 3 2 2 4" xfId="806"/>
    <cellStyle name="Normal 2 3 2 3" xfId="29"/>
    <cellStyle name="Normal 2 3 2 3 2" xfId="807"/>
    <cellStyle name="Normal 2 3 2 4" xfId="808"/>
    <cellStyle name="Normal 2 3 2 5" xfId="809"/>
    <cellStyle name="Normal 2 3 3" xfId="810"/>
    <cellStyle name="Normal 2 3 3 2" xfId="811"/>
    <cellStyle name="Normal 2 3 3 3" xfId="812"/>
    <cellStyle name="Normal 2 3 4" xfId="813"/>
    <cellStyle name="Normal 2 3 4 2" xfId="814"/>
    <cellStyle name="Normal 2 3 4 3" xfId="815"/>
    <cellStyle name="Normal 2 3 5" xfId="816"/>
    <cellStyle name="Normal 2 3 5 2" xfId="817"/>
    <cellStyle name="Normal 2 3 6" xfId="818"/>
    <cellStyle name="Normal 2 3 7" xfId="819"/>
    <cellStyle name="Normal 2 3 8" xfId="820"/>
    <cellStyle name="Normal 2 3 9" xfId="821"/>
    <cellStyle name="Normal 2 30" xfId="822"/>
    <cellStyle name="Normal 2 30 2" xfId="823"/>
    <cellStyle name="Normal 2 30 3" xfId="824"/>
    <cellStyle name="Normal 2 31" xfId="825"/>
    <cellStyle name="Normal 2 31 2" xfId="826"/>
    <cellStyle name="Normal 2 31 3" xfId="827"/>
    <cellStyle name="Normal 2 32" xfId="828"/>
    <cellStyle name="Normal 2 32 10" xfId="829"/>
    <cellStyle name="Normal 2 32 11" xfId="830"/>
    <cellStyle name="Normal 2 32 12" xfId="831"/>
    <cellStyle name="Normal 2 32 13" xfId="832"/>
    <cellStyle name="Normal 2 32 14" xfId="833"/>
    <cellStyle name="Normal 2 32 15" xfId="834"/>
    <cellStyle name="Normal 2 32 16" xfId="835"/>
    <cellStyle name="Normal 2 32 2" xfId="836"/>
    <cellStyle name="Normal 2 32 3" xfId="837"/>
    <cellStyle name="Normal 2 32 4" xfId="838"/>
    <cellStyle name="Normal 2 32 5" xfId="839"/>
    <cellStyle name="Normal 2 32 6" xfId="840"/>
    <cellStyle name="Normal 2 32 7" xfId="841"/>
    <cellStyle name="Normal 2 32 8" xfId="842"/>
    <cellStyle name="Normal 2 32 9" xfId="843"/>
    <cellStyle name="Normal 2 33" xfId="844"/>
    <cellStyle name="Normal 2 33 10" xfId="845"/>
    <cellStyle name="Normal 2 33 11" xfId="846"/>
    <cellStyle name="Normal 2 33 12" xfId="847"/>
    <cellStyle name="Normal 2 33 13" xfId="848"/>
    <cellStyle name="Normal 2 33 14" xfId="849"/>
    <cellStyle name="Normal 2 33 15" xfId="850"/>
    <cellStyle name="Normal 2 33 16" xfId="851"/>
    <cellStyle name="Normal 2 33 2" xfId="852"/>
    <cellStyle name="Normal 2 33 3" xfId="853"/>
    <cellStyle name="Normal 2 33 4" xfId="854"/>
    <cellStyle name="Normal 2 33 5" xfId="855"/>
    <cellStyle name="Normal 2 33 6" xfId="856"/>
    <cellStyle name="Normal 2 33 7" xfId="857"/>
    <cellStyle name="Normal 2 33 8" xfId="858"/>
    <cellStyle name="Normal 2 33 9" xfId="859"/>
    <cellStyle name="Normal 2 34" xfId="860"/>
    <cellStyle name="Normal 2 34 10" xfId="861"/>
    <cellStyle name="Normal 2 34 11" xfId="862"/>
    <cellStyle name="Normal 2 34 12" xfId="863"/>
    <cellStyle name="Normal 2 34 13" xfId="864"/>
    <cellStyle name="Normal 2 34 14" xfId="865"/>
    <cellStyle name="Normal 2 34 15" xfId="866"/>
    <cellStyle name="Normal 2 34 16" xfId="867"/>
    <cellStyle name="Normal 2 34 2" xfId="868"/>
    <cellStyle name="Normal 2 34 3" xfId="869"/>
    <cellStyle name="Normal 2 34 4" xfId="870"/>
    <cellStyle name="Normal 2 34 5" xfId="871"/>
    <cellStyle name="Normal 2 34 6" xfId="872"/>
    <cellStyle name="Normal 2 34 7" xfId="873"/>
    <cellStyle name="Normal 2 34 8" xfId="874"/>
    <cellStyle name="Normal 2 34 9" xfId="875"/>
    <cellStyle name="Normal 2 35" xfId="876"/>
    <cellStyle name="Normal 2 35 10" xfId="877"/>
    <cellStyle name="Normal 2 35 11" xfId="878"/>
    <cellStyle name="Normal 2 35 12" xfId="879"/>
    <cellStyle name="Normal 2 35 13" xfId="880"/>
    <cellStyle name="Normal 2 35 14" xfId="881"/>
    <cellStyle name="Normal 2 35 15" xfId="882"/>
    <cellStyle name="Normal 2 35 16" xfId="883"/>
    <cellStyle name="Normal 2 35 2" xfId="884"/>
    <cellStyle name="Normal 2 35 3" xfId="885"/>
    <cellStyle name="Normal 2 35 4" xfId="886"/>
    <cellStyle name="Normal 2 35 5" xfId="887"/>
    <cellStyle name="Normal 2 35 6" xfId="888"/>
    <cellStyle name="Normal 2 35 7" xfId="889"/>
    <cellStyle name="Normal 2 35 8" xfId="890"/>
    <cellStyle name="Normal 2 35 9" xfId="891"/>
    <cellStyle name="Normal 2 36" xfId="892"/>
    <cellStyle name="Normal 2 36 10" xfId="893"/>
    <cellStyle name="Normal 2 36 11" xfId="894"/>
    <cellStyle name="Normal 2 36 12" xfId="895"/>
    <cellStyle name="Normal 2 36 13" xfId="896"/>
    <cellStyle name="Normal 2 36 14" xfId="897"/>
    <cellStyle name="Normal 2 36 15" xfId="898"/>
    <cellStyle name="Normal 2 36 16" xfId="899"/>
    <cellStyle name="Normal 2 36 2" xfId="900"/>
    <cellStyle name="Normal 2 36 3" xfId="901"/>
    <cellStyle name="Normal 2 36 4" xfId="902"/>
    <cellStyle name="Normal 2 36 5" xfId="903"/>
    <cellStyle name="Normal 2 36 6" xfId="904"/>
    <cellStyle name="Normal 2 36 7" xfId="905"/>
    <cellStyle name="Normal 2 36 8" xfId="906"/>
    <cellStyle name="Normal 2 36 9" xfId="907"/>
    <cellStyle name="Normal 2 37" xfId="908"/>
    <cellStyle name="Normal 2 37 10" xfId="909"/>
    <cellStyle name="Normal 2 37 11" xfId="910"/>
    <cellStyle name="Normal 2 37 12" xfId="911"/>
    <cellStyle name="Normal 2 37 13" xfId="912"/>
    <cellStyle name="Normal 2 37 14" xfId="913"/>
    <cellStyle name="Normal 2 37 15" xfId="914"/>
    <cellStyle name="Normal 2 37 16" xfId="915"/>
    <cellStyle name="Normal 2 37 2" xfId="916"/>
    <cellStyle name="Normal 2 37 3" xfId="917"/>
    <cellStyle name="Normal 2 37 4" xfId="918"/>
    <cellStyle name="Normal 2 37 5" xfId="919"/>
    <cellStyle name="Normal 2 37 6" xfId="920"/>
    <cellStyle name="Normal 2 37 7" xfId="921"/>
    <cellStyle name="Normal 2 37 8" xfId="922"/>
    <cellStyle name="Normal 2 37 9" xfId="923"/>
    <cellStyle name="Normal 2 38" xfId="924"/>
    <cellStyle name="Normal 2 38 10" xfId="925"/>
    <cellStyle name="Normal 2 38 11" xfId="926"/>
    <cellStyle name="Normal 2 38 12" xfId="927"/>
    <cellStyle name="Normal 2 38 13" xfId="928"/>
    <cellStyle name="Normal 2 38 14" xfId="929"/>
    <cellStyle name="Normal 2 38 15" xfId="930"/>
    <cellStyle name="Normal 2 38 16" xfId="931"/>
    <cellStyle name="Normal 2 38 2" xfId="932"/>
    <cellStyle name="Normal 2 38 3" xfId="933"/>
    <cellStyle name="Normal 2 38 4" xfId="934"/>
    <cellStyle name="Normal 2 38 5" xfId="935"/>
    <cellStyle name="Normal 2 38 6" xfId="936"/>
    <cellStyle name="Normal 2 38 7" xfId="937"/>
    <cellStyle name="Normal 2 38 8" xfId="938"/>
    <cellStyle name="Normal 2 38 9" xfId="939"/>
    <cellStyle name="Normal 2 39" xfId="940"/>
    <cellStyle name="Normal 2 39 10" xfId="941"/>
    <cellStyle name="Normal 2 39 11" xfId="942"/>
    <cellStyle name="Normal 2 39 12" xfId="943"/>
    <cellStyle name="Normal 2 39 13" xfId="944"/>
    <cellStyle name="Normal 2 39 14" xfId="945"/>
    <cellStyle name="Normal 2 39 15" xfId="946"/>
    <cellStyle name="Normal 2 39 16" xfId="947"/>
    <cellStyle name="Normal 2 39 2" xfId="948"/>
    <cellStyle name="Normal 2 39 3" xfId="949"/>
    <cellStyle name="Normal 2 39 4" xfId="950"/>
    <cellStyle name="Normal 2 39 5" xfId="951"/>
    <cellStyle name="Normal 2 39 6" xfId="952"/>
    <cellStyle name="Normal 2 39 7" xfId="953"/>
    <cellStyle name="Normal 2 39 8" xfId="954"/>
    <cellStyle name="Normal 2 39 9" xfId="955"/>
    <cellStyle name="Normal 2 4" xfId="12"/>
    <cellStyle name="Normal 2 4 2" xfId="956"/>
    <cellStyle name="Normal 2 4 3" xfId="957"/>
    <cellStyle name="Normal 2 4 4" xfId="958"/>
    <cellStyle name="Normal 2 4 5" xfId="959"/>
    <cellStyle name="Normal 2 40" xfId="960"/>
    <cellStyle name="Normal 2 40 10" xfId="961"/>
    <cellStyle name="Normal 2 40 11" xfId="962"/>
    <cellStyle name="Normal 2 40 12" xfId="963"/>
    <cellStyle name="Normal 2 40 13" xfId="964"/>
    <cellStyle name="Normal 2 40 14" xfId="965"/>
    <cellStyle name="Normal 2 40 15" xfId="966"/>
    <cellStyle name="Normal 2 40 16" xfId="967"/>
    <cellStyle name="Normal 2 40 2" xfId="968"/>
    <cellStyle name="Normal 2 40 3" xfId="969"/>
    <cellStyle name="Normal 2 40 4" xfId="970"/>
    <cellStyle name="Normal 2 40 5" xfId="971"/>
    <cellStyle name="Normal 2 40 6" xfId="972"/>
    <cellStyle name="Normal 2 40 7" xfId="973"/>
    <cellStyle name="Normal 2 40 8" xfId="974"/>
    <cellStyle name="Normal 2 40 9" xfId="975"/>
    <cellStyle name="Normal 2 41" xfId="976"/>
    <cellStyle name="Normal 2 41 10" xfId="977"/>
    <cellStyle name="Normal 2 41 11" xfId="978"/>
    <cellStyle name="Normal 2 41 12" xfId="979"/>
    <cellStyle name="Normal 2 41 13" xfId="980"/>
    <cellStyle name="Normal 2 41 14" xfId="981"/>
    <cellStyle name="Normal 2 41 15" xfId="982"/>
    <cellStyle name="Normal 2 41 16" xfId="983"/>
    <cellStyle name="Normal 2 41 2" xfId="984"/>
    <cellStyle name="Normal 2 41 3" xfId="985"/>
    <cellStyle name="Normal 2 41 4" xfId="986"/>
    <cellStyle name="Normal 2 41 5" xfId="987"/>
    <cellStyle name="Normal 2 41 6" xfId="988"/>
    <cellStyle name="Normal 2 41 7" xfId="989"/>
    <cellStyle name="Normal 2 41 8" xfId="990"/>
    <cellStyle name="Normal 2 41 9" xfId="991"/>
    <cellStyle name="Normal 2 42" xfId="992"/>
    <cellStyle name="Normal 2 42 10" xfId="993"/>
    <cellStyle name="Normal 2 42 11" xfId="994"/>
    <cellStyle name="Normal 2 42 12" xfId="995"/>
    <cellStyle name="Normal 2 42 13" xfId="996"/>
    <cellStyle name="Normal 2 42 14" xfId="997"/>
    <cellStyle name="Normal 2 42 15" xfId="998"/>
    <cellStyle name="Normal 2 42 16" xfId="999"/>
    <cellStyle name="Normal 2 42 2" xfId="1000"/>
    <cellStyle name="Normal 2 42 3" xfId="1001"/>
    <cellStyle name="Normal 2 42 4" xfId="1002"/>
    <cellStyle name="Normal 2 42 5" xfId="1003"/>
    <cellStyle name="Normal 2 42 6" xfId="1004"/>
    <cellStyle name="Normal 2 42 7" xfId="1005"/>
    <cellStyle name="Normal 2 42 8" xfId="1006"/>
    <cellStyle name="Normal 2 42 9" xfId="1007"/>
    <cellStyle name="Normal 2 43" xfId="1008"/>
    <cellStyle name="Normal 2 43 10" xfId="1009"/>
    <cellStyle name="Normal 2 43 11" xfId="1010"/>
    <cellStyle name="Normal 2 43 12" xfId="1011"/>
    <cellStyle name="Normal 2 43 13" xfId="1012"/>
    <cellStyle name="Normal 2 43 14" xfId="1013"/>
    <cellStyle name="Normal 2 43 15" xfId="1014"/>
    <cellStyle name="Normal 2 43 16" xfId="1015"/>
    <cellStyle name="Normal 2 43 2" xfId="1016"/>
    <cellStyle name="Normal 2 43 3" xfId="1017"/>
    <cellStyle name="Normal 2 43 4" xfId="1018"/>
    <cellStyle name="Normal 2 43 5" xfId="1019"/>
    <cellStyle name="Normal 2 43 6" xfId="1020"/>
    <cellStyle name="Normal 2 43 7" xfId="1021"/>
    <cellStyle name="Normal 2 43 8" xfId="1022"/>
    <cellStyle name="Normal 2 43 9" xfId="1023"/>
    <cellStyle name="Normal 2 44" xfId="1024"/>
    <cellStyle name="Normal 2 44 10" xfId="1025"/>
    <cellStyle name="Normal 2 44 11" xfId="1026"/>
    <cellStyle name="Normal 2 44 12" xfId="1027"/>
    <cellStyle name="Normal 2 44 13" xfId="1028"/>
    <cellStyle name="Normal 2 44 14" xfId="1029"/>
    <cellStyle name="Normal 2 44 15" xfId="1030"/>
    <cellStyle name="Normal 2 44 16" xfId="1031"/>
    <cellStyle name="Normal 2 44 2" xfId="1032"/>
    <cellStyle name="Normal 2 44 3" xfId="1033"/>
    <cellStyle name="Normal 2 44 4" xfId="1034"/>
    <cellStyle name="Normal 2 44 5" xfId="1035"/>
    <cellStyle name="Normal 2 44 6" xfId="1036"/>
    <cellStyle name="Normal 2 44 7" xfId="1037"/>
    <cellStyle name="Normal 2 44 8" xfId="1038"/>
    <cellStyle name="Normal 2 44 9" xfId="1039"/>
    <cellStyle name="Normal 2 45" xfId="1040"/>
    <cellStyle name="Normal 2 45 10" xfId="1041"/>
    <cellStyle name="Normal 2 45 11" xfId="1042"/>
    <cellStyle name="Normal 2 45 12" xfId="1043"/>
    <cellStyle name="Normal 2 45 13" xfId="1044"/>
    <cellStyle name="Normal 2 45 14" xfId="1045"/>
    <cellStyle name="Normal 2 45 15" xfId="1046"/>
    <cellStyle name="Normal 2 45 16" xfId="1047"/>
    <cellStyle name="Normal 2 45 2" xfId="1048"/>
    <cellStyle name="Normal 2 45 3" xfId="1049"/>
    <cellStyle name="Normal 2 45 4" xfId="1050"/>
    <cellStyle name="Normal 2 45 5" xfId="1051"/>
    <cellStyle name="Normal 2 45 6" xfId="1052"/>
    <cellStyle name="Normal 2 45 7" xfId="1053"/>
    <cellStyle name="Normal 2 45 8" xfId="1054"/>
    <cellStyle name="Normal 2 45 9" xfId="1055"/>
    <cellStyle name="Normal 2 46" xfId="1056"/>
    <cellStyle name="Normal 2 46 2" xfId="1057"/>
    <cellStyle name="Normal 2 46 3" xfId="1058"/>
    <cellStyle name="Normal 2 47" xfId="1059"/>
    <cellStyle name="Normal 2 47 2" xfId="1060"/>
    <cellStyle name="Normal 2 47 3" xfId="1061"/>
    <cellStyle name="Normal 2 48" xfId="1062"/>
    <cellStyle name="Normal 2 48 2" xfId="1063"/>
    <cellStyle name="Normal 2 48 3" xfId="1064"/>
    <cellStyle name="Normal 2 49" xfId="1065"/>
    <cellStyle name="Normal 2 49 2" xfId="1066"/>
    <cellStyle name="Normal 2 49 3" xfId="1067"/>
    <cellStyle name="Normal 2 5" xfId="1068"/>
    <cellStyle name="Normal 2 5 2" xfId="1069"/>
    <cellStyle name="Normal 2 5 3" xfId="1070"/>
    <cellStyle name="Normal 2 50" xfId="1071"/>
    <cellStyle name="Normal 2 50 2" xfId="1072"/>
    <cellStyle name="Normal 2 50 3" xfId="1073"/>
    <cellStyle name="Normal 2 51" xfId="1074"/>
    <cellStyle name="Normal 2 51 2" xfId="1075"/>
    <cellStyle name="Normal 2 51 3" xfId="1076"/>
    <cellStyle name="Normal 2 52" xfId="1077"/>
    <cellStyle name="Normal 2 52 2" xfId="1078"/>
    <cellStyle name="Normal 2 52 3" xfId="1079"/>
    <cellStyle name="Normal 2 53" xfId="1080"/>
    <cellStyle name="Normal 2 53 2" xfId="1081"/>
    <cellStyle name="Normal 2 53 3" xfId="1082"/>
    <cellStyle name="Normal 2 54" xfId="1083"/>
    <cellStyle name="Normal 2 54 2" xfId="1084"/>
    <cellStyle name="Normal 2 54 3" xfId="1085"/>
    <cellStyle name="Normal 2 55" xfId="1086"/>
    <cellStyle name="Normal 2 55 10" xfId="1087"/>
    <cellStyle name="Normal 2 55 11" xfId="1088"/>
    <cellStyle name="Normal 2 55 12" xfId="1089"/>
    <cellStyle name="Normal 2 55 13" xfId="1090"/>
    <cellStyle name="Normal 2 55 14" xfId="1091"/>
    <cellStyle name="Normal 2 55 15" xfId="1092"/>
    <cellStyle name="Normal 2 55 16" xfId="1093"/>
    <cellStyle name="Normal 2 55 2" xfId="1094"/>
    <cellStyle name="Normal 2 55 3" xfId="1095"/>
    <cellStyle name="Normal 2 55 4" xfId="1096"/>
    <cellStyle name="Normal 2 55 5" xfId="1097"/>
    <cellStyle name="Normal 2 55 6" xfId="1098"/>
    <cellStyle name="Normal 2 55 7" xfId="1099"/>
    <cellStyle name="Normal 2 55 8" xfId="1100"/>
    <cellStyle name="Normal 2 55 9" xfId="1101"/>
    <cellStyle name="Normal 2 56" xfId="1102"/>
    <cellStyle name="Normal 2 56 2" xfId="1103"/>
    <cellStyle name="Normal 2 56 3" xfId="1104"/>
    <cellStyle name="Normal 2 57" xfId="1105"/>
    <cellStyle name="Normal 2 57 2" xfId="1106"/>
    <cellStyle name="Normal 2 57 3" xfId="1107"/>
    <cellStyle name="Normal 2 58" xfId="1108"/>
    <cellStyle name="Normal 2 58 2" xfId="1109"/>
    <cellStyle name="Normal 2 58 3" xfId="1110"/>
    <cellStyle name="Normal 2 59" xfId="1111"/>
    <cellStyle name="Normal 2 59 2" xfId="1112"/>
    <cellStyle name="Normal 2 59 3" xfId="1113"/>
    <cellStyle name="Normal 2 6" xfId="1114"/>
    <cellStyle name="Normal 2 6 2" xfId="1115"/>
    <cellStyle name="Normal 2 6 3" xfId="1116"/>
    <cellStyle name="Normal 2 60" xfId="1117"/>
    <cellStyle name="Normal 2 60 2" xfId="1118"/>
    <cellStyle name="Normal 2 60 3" xfId="1119"/>
    <cellStyle name="Normal 2 61" xfId="1120"/>
    <cellStyle name="Normal 2 61 10" xfId="1121"/>
    <cellStyle name="Normal 2 61 11" xfId="1122"/>
    <cellStyle name="Normal 2 61 12" xfId="1123"/>
    <cellStyle name="Normal 2 61 13" xfId="1124"/>
    <cellStyle name="Normal 2 61 14" xfId="1125"/>
    <cellStyle name="Normal 2 61 15" xfId="1126"/>
    <cellStyle name="Normal 2 61 16" xfId="1127"/>
    <cellStyle name="Normal 2 61 2" xfId="1128"/>
    <cellStyle name="Normal 2 61 3" xfId="1129"/>
    <cellStyle name="Normal 2 61 4" xfId="1130"/>
    <cellStyle name="Normal 2 61 5" xfId="1131"/>
    <cellStyle name="Normal 2 61 6" xfId="1132"/>
    <cellStyle name="Normal 2 61 7" xfId="1133"/>
    <cellStyle name="Normal 2 61 8" xfId="1134"/>
    <cellStyle name="Normal 2 61 9" xfId="1135"/>
    <cellStyle name="Normal 2 62" xfId="1136"/>
    <cellStyle name="Normal 2 62 10" xfId="1137"/>
    <cellStyle name="Normal 2 62 11" xfId="1138"/>
    <cellStyle name="Normal 2 62 12" xfId="1139"/>
    <cellStyle name="Normal 2 62 13" xfId="1140"/>
    <cellStyle name="Normal 2 62 14" xfId="1141"/>
    <cellStyle name="Normal 2 62 15" xfId="1142"/>
    <cellStyle name="Normal 2 62 16" xfId="1143"/>
    <cellStyle name="Normal 2 62 2" xfId="1144"/>
    <cellStyle name="Normal 2 62 3" xfId="1145"/>
    <cellStyle name="Normal 2 62 4" xfId="1146"/>
    <cellStyle name="Normal 2 62 5" xfId="1147"/>
    <cellStyle name="Normal 2 62 6" xfId="1148"/>
    <cellStyle name="Normal 2 62 7" xfId="1149"/>
    <cellStyle name="Normal 2 62 8" xfId="1150"/>
    <cellStyle name="Normal 2 62 9" xfId="1151"/>
    <cellStyle name="Normal 2 63" xfId="1152"/>
    <cellStyle name="Normal 2 63 2" xfId="1153"/>
    <cellStyle name="Normal 2 63 3" xfId="1154"/>
    <cellStyle name="Normal 2 64" xfId="1155"/>
    <cellStyle name="Normal 2 64 2" xfId="1156"/>
    <cellStyle name="Normal 2 64 3" xfId="1157"/>
    <cellStyle name="Normal 2 65" xfId="1158"/>
    <cellStyle name="Normal 2 65 2" xfId="1159"/>
    <cellStyle name="Normal 2 65 3" xfId="1160"/>
    <cellStyle name="Normal 2 66" xfId="1161"/>
    <cellStyle name="Normal 2 67" xfId="1162"/>
    <cellStyle name="Normal 2 68" xfId="1163"/>
    <cellStyle name="Normal 2 69" xfId="1164"/>
    <cellStyle name="Normal 2 7" xfId="1165"/>
    <cellStyle name="Normal 2 7 2" xfId="1166"/>
    <cellStyle name="Normal 2 7 3" xfId="1167"/>
    <cellStyle name="Normal 2 70" xfId="1168"/>
    <cellStyle name="Normal 2 71" xfId="1169"/>
    <cellStyle name="Normal 2 72" xfId="1170"/>
    <cellStyle name="Normal 2 8" xfId="1171"/>
    <cellStyle name="Normal 2 8 2" xfId="1172"/>
    <cellStyle name="Normal 2 8 3" xfId="1173"/>
    <cellStyle name="Normal 2 9" xfId="1174"/>
    <cellStyle name="Normal 2 9 2" xfId="1175"/>
    <cellStyle name="Normal 2 9 3" xfId="1176"/>
    <cellStyle name="Normal 20" xfId="1177"/>
    <cellStyle name="Normal 20 10" xfId="1178"/>
    <cellStyle name="Normal 20 10 2" xfId="1179"/>
    <cellStyle name="Normal 20 10 3" xfId="1180"/>
    <cellStyle name="Normal 20 11" xfId="1181"/>
    <cellStyle name="Normal 20 11 2" xfId="1182"/>
    <cellStyle name="Normal 20 11 3" xfId="1183"/>
    <cellStyle name="Normal 20 12" xfId="1184"/>
    <cellStyle name="Normal 20 12 2" xfId="1185"/>
    <cellStyle name="Normal 20 12 3" xfId="1186"/>
    <cellStyle name="Normal 20 13" xfId="1187"/>
    <cellStyle name="Normal 20 13 2" xfId="1188"/>
    <cellStyle name="Normal 20 13 3" xfId="1189"/>
    <cellStyle name="Normal 20 14" xfId="1190"/>
    <cellStyle name="Normal 20 14 2" xfId="1191"/>
    <cellStyle name="Normal 20 14 3" xfId="1192"/>
    <cellStyle name="Normal 20 15" xfId="1193"/>
    <cellStyle name="Normal 20 15 2" xfId="1194"/>
    <cellStyle name="Normal 20 15 3" xfId="1195"/>
    <cellStyle name="Normal 20 16" xfId="1196"/>
    <cellStyle name="Normal 20 16 2" xfId="1197"/>
    <cellStyle name="Normal 20 16 3" xfId="1198"/>
    <cellStyle name="Normal 20 17" xfId="1199"/>
    <cellStyle name="Normal 20 18" xfId="1200"/>
    <cellStyle name="Normal 20 19" xfId="1201"/>
    <cellStyle name="Normal 20 2" xfId="1202"/>
    <cellStyle name="Normal 20 2 2" xfId="1203"/>
    <cellStyle name="Normal 20 2 3" xfId="1204"/>
    <cellStyle name="Normal 20 3" xfId="1205"/>
    <cellStyle name="Normal 20 3 2" xfId="1206"/>
    <cellStyle name="Normal 20 3 3" xfId="1207"/>
    <cellStyle name="Normal 20 4" xfId="1208"/>
    <cellStyle name="Normal 20 4 2" xfId="1209"/>
    <cellStyle name="Normal 20 4 3" xfId="1210"/>
    <cellStyle name="Normal 20 5" xfId="1211"/>
    <cellStyle name="Normal 20 5 2" xfId="1212"/>
    <cellStyle name="Normal 20 5 3" xfId="1213"/>
    <cellStyle name="Normal 20 6" xfId="1214"/>
    <cellStyle name="Normal 20 6 2" xfId="1215"/>
    <cellStyle name="Normal 20 6 3" xfId="1216"/>
    <cellStyle name="Normal 20 7" xfId="1217"/>
    <cellStyle name="Normal 20 7 2" xfId="1218"/>
    <cellStyle name="Normal 20 7 3" xfId="1219"/>
    <cellStyle name="Normal 20 8" xfId="1220"/>
    <cellStyle name="Normal 20 8 2" xfId="1221"/>
    <cellStyle name="Normal 20 8 3" xfId="1222"/>
    <cellStyle name="Normal 20 9" xfId="1223"/>
    <cellStyle name="Normal 20 9 2" xfId="1224"/>
    <cellStyle name="Normal 20 9 3" xfId="1225"/>
    <cellStyle name="Normal 21" xfId="1226"/>
    <cellStyle name="Normal 21 10" xfId="1227"/>
    <cellStyle name="Normal 21 10 2" xfId="1228"/>
    <cellStyle name="Normal 21 10 3" xfId="1229"/>
    <cellStyle name="Normal 21 11" xfId="1230"/>
    <cellStyle name="Normal 21 11 2" xfId="1231"/>
    <cellStyle name="Normal 21 11 3" xfId="1232"/>
    <cellStyle name="Normal 21 12" xfId="1233"/>
    <cellStyle name="Normal 21 12 2" xfId="1234"/>
    <cellStyle name="Normal 21 12 3" xfId="1235"/>
    <cellStyle name="Normal 21 13" xfId="1236"/>
    <cellStyle name="Normal 21 13 2" xfId="1237"/>
    <cellStyle name="Normal 21 13 3" xfId="1238"/>
    <cellStyle name="Normal 21 14" xfId="1239"/>
    <cellStyle name="Normal 21 14 2" xfId="1240"/>
    <cellStyle name="Normal 21 14 3" xfId="1241"/>
    <cellStyle name="Normal 21 15" xfId="1242"/>
    <cellStyle name="Normal 21 15 2" xfId="1243"/>
    <cellStyle name="Normal 21 15 3" xfId="1244"/>
    <cellStyle name="Normal 21 16" xfId="1245"/>
    <cellStyle name="Normal 21 16 2" xfId="1246"/>
    <cellStyle name="Normal 21 16 3" xfId="1247"/>
    <cellStyle name="Normal 21 2" xfId="1248"/>
    <cellStyle name="Normal 21 2 2" xfId="1249"/>
    <cellStyle name="Normal 21 2 3" xfId="1250"/>
    <cellStyle name="Normal 21 3" xfId="1251"/>
    <cellStyle name="Normal 21 3 2" xfId="1252"/>
    <cellStyle name="Normal 21 3 3" xfId="1253"/>
    <cellStyle name="Normal 21 4" xfId="1254"/>
    <cellStyle name="Normal 21 4 2" xfId="1255"/>
    <cellStyle name="Normal 21 4 3" xfId="1256"/>
    <cellStyle name="Normal 21 5" xfId="1257"/>
    <cellStyle name="Normal 21 5 2" xfId="1258"/>
    <cellStyle name="Normal 21 5 3" xfId="1259"/>
    <cellStyle name="Normal 21 6" xfId="1260"/>
    <cellStyle name="Normal 21 6 2" xfId="1261"/>
    <cellStyle name="Normal 21 6 3" xfId="1262"/>
    <cellStyle name="Normal 21 7" xfId="1263"/>
    <cellStyle name="Normal 21 7 2" xfId="1264"/>
    <cellStyle name="Normal 21 7 3" xfId="1265"/>
    <cellStyle name="Normal 21 8" xfId="1266"/>
    <cellStyle name="Normal 21 8 2" xfId="1267"/>
    <cellStyle name="Normal 21 8 3" xfId="1268"/>
    <cellStyle name="Normal 21 9" xfId="1269"/>
    <cellStyle name="Normal 21 9 2" xfId="1270"/>
    <cellStyle name="Normal 21 9 3" xfId="1271"/>
    <cellStyle name="Normal 22" xfId="1272"/>
    <cellStyle name="Normal 22 10" xfId="1273"/>
    <cellStyle name="Normal 22 10 2" xfId="1274"/>
    <cellStyle name="Normal 22 10 3" xfId="1275"/>
    <cellStyle name="Normal 22 11" xfId="1276"/>
    <cellStyle name="Normal 22 11 2" xfId="1277"/>
    <cellStyle name="Normal 22 11 3" xfId="1278"/>
    <cellStyle name="Normal 22 12" xfId="1279"/>
    <cellStyle name="Normal 22 12 2" xfId="1280"/>
    <cellStyle name="Normal 22 12 3" xfId="1281"/>
    <cellStyle name="Normal 22 13" xfId="1282"/>
    <cellStyle name="Normal 22 13 2" xfId="1283"/>
    <cellStyle name="Normal 22 13 3" xfId="1284"/>
    <cellStyle name="Normal 22 14" xfId="1285"/>
    <cellStyle name="Normal 22 14 2" xfId="1286"/>
    <cellStyle name="Normal 22 14 3" xfId="1287"/>
    <cellStyle name="Normal 22 15" xfId="1288"/>
    <cellStyle name="Normal 22 15 2" xfId="1289"/>
    <cellStyle name="Normal 22 15 3" xfId="1290"/>
    <cellStyle name="Normal 22 16" xfId="1291"/>
    <cellStyle name="Normal 22 16 2" xfId="1292"/>
    <cellStyle name="Normal 22 16 3" xfId="1293"/>
    <cellStyle name="Normal 22 17" xfId="1294"/>
    <cellStyle name="Normal 22 18" xfId="1295"/>
    <cellStyle name="Normal 22 19" xfId="1296"/>
    <cellStyle name="Normal 22 2" xfId="1297"/>
    <cellStyle name="Normal 22 2 2" xfId="1298"/>
    <cellStyle name="Normal 22 2 3" xfId="1299"/>
    <cellStyle name="Normal 22 3" xfId="1300"/>
    <cellStyle name="Normal 22 3 2" xfId="1301"/>
    <cellStyle name="Normal 22 3 3" xfId="1302"/>
    <cellStyle name="Normal 22 4" xfId="1303"/>
    <cellStyle name="Normal 22 4 2" xfId="1304"/>
    <cellStyle name="Normal 22 4 3" xfId="1305"/>
    <cellStyle name="Normal 22 5" xfId="1306"/>
    <cellStyle name="Normal 22 5 2" xfId="1307"/>
    <cellStyle name="Normal 22 5 3" xfId="1308"/>
    <cellStyle name="Normal 22 6" xfId="1309"/>
    <cellStyle name="Normal 22 6 2" xfId="1310"/>
    <cellStyle name="Normal 22 6 3" xfId="1311"/>
    <cellStyle name="Normal 22 7" xfId="1312"/>
    <cellStyle name="Normal 22 7 2" xfId="1313"/>
    <cellStyle name="Normal 22 7 3" xfId="1314"/>
    <cellStyle name="Normal 22 8" xfId="1315"/>
    <cellStyle name="Normal 22 8 2" xfId="1316"/>
    <cellStyle name="Normal 22 8 3" xfId="1317"/>
    <cellStyle name="Normal 22 9" xfId="1318"/>
    <cellStyle name="Normal 22 9 2" xfId="1319"/>
    <cellStyle name="Normal 22 9 3" xfId="1320"/>
    <cellStyle name="Normal 23" xfId="1321"/>
    <cellStyle name="Normal 23 10" xfId="1322"/>
    <cellStyle name="Normal 23 10 2" xfId="1323"/>
    <cellStyle name="Normal 23 10 3" xfId="1324"/>
    <cellStyle name="Normal 23 11" xfId="1325"/>
    <cellStyle name="Normal 23 11 2" xfId="1326"/>
    <cellStyle name="Normal 23 11 3" xfId="1327"/>
    <cellStyle name="Normal 23 12" xfId="1328"/>
    <cellStyle name="Normal 23 12 2" xfId="1329"/>
    <cellStyle name="Normal 23 12 3" xfId="1330"/>
    <cellStyle name="Normal 23 13" xfId="1331"/>
    <cellStyle name="Normal 23 13 2" xfId="1332"/>
    <cellStyle name="Normal 23 13 3" xfId="1333"/>
    <cellStyle name="Normal 23 14" xfId="1334"/>
    <cellStyle name="Normal 23 14 2" xfId="1335"/>
    <cellStyle name="Normal 23 14 3" xfId="1336"/>
    <cellStyle name="Normal 23 15" xfId="1337"/>
    <cellStyle name="Normal 23 15 2" xfId="1338"/>
    <cellStyle name="Normal 23 15 3" xfId="1339"/>
    <cellStyle name="Normal 23 16" xfId="1340"/>
    <cellStyle name="Normal 23 16 2" xfId="1341"/>
    <cellStyle name="Normal 23 16 3" xfId="1342"/>
    <cellStyle name="Normal 23 17" xfId="1343"/>
    <cellStyle name="Normal 23 18" xfId="1344"/>
    <cellStyle name="Normal 23 19" xfId="1345"/>
    <cellStyle name="Normal 23 2" xfId="1346"/>
    <cellStyle name="Normal 23 2 2" xfId="1347"/>
    <cellStyle name="Normal 23 2 3" xfId="1348"/>
    <cellStyle name="Normal 23 3" xfId="1349"/>
    <cellStyle name="Normal 23 3 2" xfId="1350"/>
    <cellStyle name="Normal 23 3 3" xfId="1351"/>
    <cellStyle name="Normal 23 4" xfId="1352"/>
    <cellStyle name="Normal 23 4 2" xfId="1353"/>
    <cellStyle name="Normal 23 4 3" xfId="1354"/>
    <cellStyle name="Normal 23 5" xfId="1355"/>
    <cellStyle name="Normal 23 5 2" xfId="1356"/>
    <cellStyle name="Normal 23 5 3" xfId="1357"/>
    <cellStyle name="Normal 23 6" xfId="1358"/>
    <cellStyle name="Normal 23 6 2" xfId="1359"/>
    <cellStyle name="Normal 23 6 3" xfId="1360"/>
    <cellStyle name="Normal 23 7" xfId="1361"/>
    <cellStyle name="Normal 23 7 2" xfId="1362"/>
    <cellStyle name="Normal 23 7 3" xfId="1363"/>
    <cellStyle name="Normal 23 8" xfId="1364"/>
    <cellStyle name="Normal 23 8 2" xfId="1365"/>
    <cellStyle name="Normal 23 8 3" xfId="1366"/>
    <cellStyle name="Normal 23 9" xfId="1367"/>
    <cellStyle name="Normal 23 9 2" xfId="1368"/>
    <cellStyle name="Normal 23 9 3" xfId="1369"/>
    <cellStyle name="Normal 24" xfId="1370"/>
    <cellStyle name="Normal 24 10" xfId="1371"/>
    <cellStyle name="Normal 24 10 2" xfId="1372"/>
    <cellStyle name="Normal 24 10 3" xfId="1373"/>
    <cellStyle name="Normal 24 11" xfId="1374"/>
    <cellStyle name="Normal 24 11 2" xfId="1375"/>
    <cellStyle name="Normal 24 11 3" xfId="1376"/>
    <cellStyle name="Normal 24 12" xfId="1377"/>
    <cellStyle name="Normal 24 12 2" xfId="1378"/>
    <cellStyle name="Normal 24 12 3" xfId="1379"/>
    <cellStyle name="Normal 24 13" xfId="1380"/>
    <cellStyle name="Normal 24 13 2" xfId="1381"/>
    <cellStyle name="Normal 24 13 3" xfId="1382"/>
    <cellStyle name="Normal 24 14" xfId="1383"/>
    <cellStyle name="Normal 24 14 2" xfId="1384"/>
    <cellStyle name="Normal 24 14 3" xfId="1385"/>
    <cellStyle name="Normal 24 15" xfId="1386"/>
    <cellStyle name="Normal 24 15 2" xfId="1387"/>
    <cellStyle name="Normal 24 15 3" xfId="1388"/>
    <cellStyle name="Normal 24 16" xfId="1389"/>
    <cellStyle name="Normal 24 16 2" xfId="1390"/>
    <cellStyle name="Normal 24 16 3" xfId="1391"/>
    <cellStyle name="Normal 24 2" xfId="1392"/>
    <cellStyle name="Normal 24 2 2" xfId="1393"/>
    <cellStyle name="Normal 24 2 3" xfId="1394"/>
    <cellStyle name="Normal 24 3" xfId="1395"/>
    <cellStyle name="Normal 24 3 2" xfId="1396"/>
    <cellStyle name="Normal 24 3 3" xfId="1397"/>
    <cellStyle name="Normal 24 4" xfId="1398"/>
    <cellStyle name="Normal 24 4 2" xfId="1399"/>
    <cellStyle name="Normal 24 4 3" xfId="1400"/>
    <cellStyle name="Normal 24 5" xfId="1401"/>
    <cellStyle name="Normal 24 5 2" xfId="1402"/>
    <cellStyle name="Normal 24 5 3" xfId="1403"/>
    <cellStyle name="Normal 24 6" xfId="1404"/>
    <cellStyle name="Normal 24 6 2" xfId="1405"/>
    <cellStyle name="Normal 24 6 3" xfId="1406"/>
    <cellStyle name="Normal 24 7" xfId="1407"/>
    <cellStyle name="Normal 24 7 2" xfId="1408"/>
    <cellStyle name="Normal 24 7 3" xfId="1409"/>
    <cellStyle name="Normal 24 8" xfId="1410"/>
    <cellStyle name="Normal 24 8 2" xfId="1411"/>
    <cellStyle name="Normal 24 8 3" xfId="1412"/>
    <cellStyle name="Normal 24 9" xfId="1413"/>
    <cellStyle name="Normal 24 9 2" xfId="1414"/>
    <cellStyle name="Normal 24 9 3" xfId="1415"/>
    <cellStyle name="Normal 25" xfId="1416"/>
    <cellStyle name="Normal 26" xfId="1417"/>
    <cellStyle name="Normal 26 10" xfId="1418"/>
    <cellStyle name="Normal 26 10 2" xfId="1419"/>
    <cellStyle name="Normal 26 10 3" xfId="1420"/>
    <cellStyle name="Normal 26 11" xfId="1421"/>
    <cellStyle name="Normal 26 11 2" xfId="1422"/>
    <cellStyle name="Normal 26 11 3" xfId="1423"/>
    <cellStyle name="Normal 26 12" xfId="1424"/>
    <cellStyle name="Normal 26 12 2" xfId="1425"/>
    <cellStyle name="Normal 26 12 3" xfId="1426"/>
    <cellStyle name="Normal 26 13" xfId="1427"/>
    <cellStyle name="Normal 26 13 2" xfId="1428"/>
    <cellStyle name="Normal 26 13 3" xfId="1429"/>
    <cellStyle name="Normal 26 14" xfId="1430"/>
    <cellStyle name="Normal 26 14 2" xfId="1431"/>
    <cellStyle name="Normal 26 14 3" xfId="1432"/>
    <cellStyle name="Normal 26 15" xfId="1433"/>
    <cellStyle name="Normal 26 15 2" xfId="1434"/>
    <cellStyle name="Normal 26 15 3" xfId="1435"/>
    <cellStyle name="Normal 26 16" xfId="1436"/>
    <cellStyle name="Normal 26 16 2" xfId="1437"/>
    <cellStyle name="Normal 26 16 3" xfId="1438"/>
    <cellStyle name="Normal 26 17" xfId="1439"/>
    <cellStyle name="Normal 26 18" xfId="1440"/>
    <cellStyle name="Normal 26 2" xfId="1441"/>
    <cellStyle name="Normal 26 2 2" xfId="1442"/>
    <cellStyle name="Normal 26 2 3" xfId="1443"/>
    <cellStyle name="Normal 26 3" xfId="1444"/>
    <cellStyle name="Normal 26 3 2" xfId="1445"/>
    <cellStyle name="Normal 26 3 3" xfId="1446"/>
    <cellStyle name="Normal 26 4" xfId="1447"/>
    <cellStyle name="Normal 26 4 2" xfId="1448"/>
    <cellStyle name="Normal 26 4 3" xfId="1449"/>
    <cellStyle name="Normal 26 5" xfId="1450"/>
    <cellStyle name="Normal 26 5 2" xfId="1451"/>
    <cellStyle name="Normal 26 5 3" xfId="1452"/>
    <cellStyle name="Normal 26 6" xfId="1453"/>
    <cellStyle name="Normal 26 6 2" xfId="1454"/>
    <cellStyle name="Normal 26 6 3" xfId="1455"/>
    <cellStyle name="Normal 26 7" xfId="1456"/>
    <cellStyle name="Normal 26 7 2" xfId="1457"/>
    <cellStyle name="Normal 26 7 3" xfId="1458"/>
    <cellStyle name="Normal 26 8" xfId="1459"/>
    <cellStyle name="Normal 26 8 2" xfId="1460"/>
    <cellStyle name="Normal 26 8 3" xfId="1461"/>
    <cellStyle name="Normal 26 9" xfId="1462"/>
    <cellStyle name="Normal 26 9 2" xfId="1463"/>
    <cellStyle name="Normal 26 9 3" xfId="1464"/>
    <cellStyle name="Normal 27" xfId="1465"/>
    <cellStyle name="Normal 27 10" xfId="1466"/>
    <cellStyle name="Normal 27 10 2" xfId="1467"/>
    <cellStyle name="Normal 27 10 3" xfId="1468"/>
    <cellStyle name="Normal 27 11" xfId="1469"/>
    <cellStyle name="Normal 27 11 2" xfId="1470"/>
    <cellStyle name="Normal 27 11 3" xfId="1471"/>
    <cellStyle name="Normal 27 12" xfId="1472"/>
    <cellStyle name="Normal 27 12 2" xfId="1473"/>
    <cellStyle name="Normal 27 12 3" xfId="1474"/>
    <cellStyle name="Normal 27 13" xfId="1475"/>
    <cellStyle name="Normal 27 13 2" xfId="1476"/>
    <cellStyle name="Normal 27 13 3" xfId="1477"/>
    <cellStyle name="Normal 27 14" xfId="1478"/>
    <cellStyle name="Normal 27 14 2" xfId="1479"/>
    <cellStyle name="Normal 27 14 3" xfId="1480"/>
    <cellStyle name="Normal 27 15" xfId="1481"/>
    <cellStyle name="Normal 27 15 2" xfId="1482"/>
    <cellStyle name="Normal 27 15 3" xfId="1483"/>
    <cellStyle name="Normal 27 16" xfId="1484"/>
    <cellStyle name="Normal 27 16 2" xfId="1485"/>
    <cellStyle name="Normal 27 16 3" xfId="1486"/>
    <cellStyle name="Normal 27 17" xfId="1487"/>
    <cellStyle name="Normal 27 18" xfId="1488"/>
    <cellStyle name="Normal 27 2" xfId="1489"/>
    <cellStyle name="Normal 27 2 2" xfId="1490"/>
    <cellStyle name="Normal 27 2 3" xfId="1491"/>
    <cellStyle name="Normal 27 3" xfId="1492"/>
    <cellStyle name="Normal 27 3 2" xfId="1493"/>
    <cellStyle name="Normal 27 3 3" xfId="1494"/>
    <cellStyle name="Normal 27 4" xfId="1495"/>
    <cellStyle name="Normal 27 4 2" xfId="1496"/>
    <cellStyle name="Normal 27 4 3" xfId="1497"/>
    <cellStyle name="Normal 27 5" xfId="1498"/>
    <cellStyle name="Normal 27 5 2" xfId="1499"/>
    <cellStyle name="Normal 27 5 3" xfId="1500"/>
    <cellStyle name="Normal 27 6" xfId="1501"/>
    <cellStyle name="Normal 27 6 2" xfId="1502"/>
    <cellStyle name="Normal 27 6 3" xfId="1503"/>
    <cellStyle name="Normal 27 7" xfId="1504"/>
    <cellStyle name="Normal 27 7 2" xfId="1505"/>
    <cellStyle name="Normal 27 7 3" xfId="1506"/>
    <cellStyle name="Normal 27 8" xfId="1507"/>
    <cellStyle name="Normal 27 8 2" xfId="1508"/>
    <cellStyle name="Normal 27 8 3" xfId="1509"/>
    <cellStyle name="Normal 27 9" xfId="1510"/>
    <cellStyle name="Normal 27 9 2" xfId="1511"/>
    <cellStyle name="Normal 27 9 3" xfId="1512"/>
    <cellStyle name="Normal 28" xfId="1513"/>
    <cellStyle name="Normal 28 10" xfId="1514"/>
    <cellStyle name="Normal 28 10 2" xfId="1515"/>
    <cellStyle name="Normal 28 10 3" xfId="1516"/>
    <cellStyle name="Normal 28 11" xfId="1517"/>
    <cellStyle name="Normal 28 11 2" xfId="1518"/>
    <cellStyle name="Normal 28 11 3" xfId="1519"/>
    <cellStyle name="Normal 28 12" xfId="1520"/>
    <cellStyle name="Normal 28 12 2" xfId="1521"/>
    <cellStyle name="Normal 28 12 3" xfId="1522"/>
    <cellStyle name="Normal 28 13" xfId="1523"/>
    <cellStyle name="Normal 28 13 2" xfId="1524"/>
    <cellStyle name="Normal 28 13 3" xfId="1525"/>
    <cellStyle name="Normal 28 14" xfId="1526"/>
    <cellStyle name="Normal 28 14 2" xfId="1527"/>
    <cellStyle name="Normal 28 14 3" xfId="1528"/>
    <cellStyle name="Normal 28 15" xfId="1529"/>
    <cellStyle name="Normal 28 15 2" xfId="1530"/>
    <cellStyle name="Normal 28 15 3" xfId="1531"/>
    <cellStyle name="Normal 28 16" xfId="1532"/>
    <cellStyle name="Normal 28 16 2" xfId="1533"/>
    <cellStyle name="Normal 28 16 3" xfId="1534"/>
    <cellStyle name="Normal 28 2" xfId="1535"/>
    <cellStyle name="Normal 28 2 2" xfId="1536"/>
    <cellStyle name="Normal 28 2 3" xfId="1537"/>
    <cellStyle name="Normal 28 3" xfId="1538"/>
    <cellStyle name="Normal 28 3 2" xfId="1539"/>
    <cellStyle name="Normal 28 3 3" xfId="1540"/>
    <cellStyle name="Normal 28 4" xfId="1541"/>
    <cellStyle name="Normal 28 4 2" xfId="1542"/>
    <cellStyle name="Normal 28 4 3" xfId="1543"/>
    <cellStyle name="Normal 28 5" xfId="1544"/>
    <cellStyle name="Normal 28 5 2" xfId="1545"/>
    <cellStyle name="Normal 28 5 3" xfId="1546"/>
    <cellStyle name="Normal 28 6" xfId="1547"/>
    <cellStyle name="Normal 28 6 2" xfId="1548"/>
    <cellStyle name="Normal 28 6 3" xfId="1549"/>
    <cellStyle name="Normal 28 7" xfId="1550"/>
    <cellStyle name="Normal 28 7 2" xfId="1551"/>
    <cellStyle name="Normal 28 7 3" xfId="1552"/>
    <cellStyle name="Normal 28 8" xfId="1553"/>
    <cellStyle name="Normal 28 8 2" xfId="1554"/>
    <cellStyle name="Normal 28 8 3" xfId="1555"/>
    <cellStyle name="Normal 28 9" xfId="1556"/>
    <cellStyle name="Normal 28 9 2" xfId="1557"/>
    <cellStyle name="Normal 28 9 3" xfId="1558"/>
    <cellStyle name="Normal 29" xfId="1559"/>
    <cellStyle name="Normal 29 10" xfId="1560"/>
    <cellStyle name="Normal 29 11" xfId="1561"/>
    <cellStyle name="Normal 29 12" xfId="1562"/>
    <cellStyle name="Normal 29 13" xfId="1563"/>
    <cellStyle name="Normal 29 14" xfId="1564"/>
    <cellStyle name="Normal 29 15" xfId="1565"/>
    <cellStyle name="Normal 29 16" xfId="1566"/>
    <cellStyle name="Normal 29 2" xfId="1567"/>
    <cellStyle name="Normal 29 3" xfId="1568"/>
    <cellStyle name="Normal 29 4" xfId="1569"/>
    <cellStyle name="Normal 29 5" xfId="1570"/>
    <cellStyle name="Normal 29 6" xfId="1571"/>
    <cellStyle name="Normal 29 7" xfId="1572"/>
    <cellStyle name="Normal 29 8" xfId="1573"/>
    <cellStyle name="Normal 29 9" xfId="1574"/>
    <cellStyle name="Normal 3" xfId="13"/>
    <cellStyle name="Normal 3 10" xfId="1575"/>
    <cellStyle name="Normal 3 11" xfId="1576"/>
    <cellStyle name="Normal 3 12" xfId="1577"/>
    <cellStyle name="Normal 3 13" xfId="1578"/>
    <cellStyle name="Normal 3 14" xfId="1579"/>
    <cellStyle name="Normal 3 15" xfId="1580"/>
    <cellStyle name="Normal 3 16" xfId="1581"/>
    <cellStyle name="Normal 3 16 2" xfId="1582"/>
    <cellStyle name="Normal 3 16 2 2" xfId="1583"/>
    <cellStyle name="Normal 3 16 3" xfId="1584"/>
    <cellStyle name="Normal 3 16 4" xfId="1585"/>
    <cellStyle name="Normal 3 17" xfId="1586"/>
    <cellStyle name="Normal 3 18" xfId="1587"/>
    <cellStyle name="Normal 3 18 2" xfId="1588"/>
    <cellStyle name="Normal 3 19" xfId="1589"/>
    <cellStyle name="Normal 3 19 2" xfId="1590"/>
    <cellStyle name="Normal 3 2" xfId="14"/>
    <cellStyle name="Normal 3 2 10" xfId="1591"/>
    <cellStyle name="Normal 3 2 11" xfId="1592"/>
    <cellStyle name="Normal 3 2 12" xfId="1593"/>
    <cellStyle name="Normal 3 2 13" xfId="1594"/>
    <cellStyle name="Normal 3 2 14" xfId="1595"/>
    <cellStyle name="Normal 3 2 15" xfId="1596"/>
    <cellStyle name="Normal 3 2 16" xfId="1597"/>
    <cellStyle name="Normal 3 2 17" xfId="1598"/>
    <cellStyle name="Normal 3 2 18" xfId="1599"/>
    <cellStyle name="Normal 3 2 19" xfId="1600"/>
    <cellStyle name="Normal 3 2 2" xfId="1601"/>
    <cellStyle name="Normal 3 2 2 2" xfId="1602"/>
    <cellStyle name="Normal 3 2 20" xfId="1603"/>
    <cellStyle name="Normal 3 2 21" xfId="1604"/>
    <cellStyle name="Normal 3 2 22" xfId="1605"/>
    <cellStyle name="Normal 3 2 3" xfId="1606"/>
    <cellStyle name="Normal 3 2 4" xfId="1607"/>
    <cellStyle name="Normal 3 2 5" xfId="1608"/>
    <cellStyle name="Normal 3 2 6" xfId="1609"/>
    <cellStyle name="Normal 3 2 7" xfId="1610"/>
    <cellStyle name="Normal 3 2 8" xfId="1611"/>
    <cellStyle name="Normal 3 2 9" xfId="1612"/>
    <cellStyle name="Normal 3 20" xfId="1613"/>
    <cellStyle name="Normal 3 21" xfId="1614"/>
    <cellStyle name="Normal 3 22" xfId="1615"/>
    <cellStyle name="Normal 3 23" xfId="1616"/>
    <cellStyle name="Normal 3 3" xfId="1617"/>
    <cellStyle name="Normal 3 3 2" xfId="1618"/>
    <cellStyle name="Normal 3 4" xfId="1619"/>
    <cellStyle name="Normal 3 5" xfId="1620"/>
    <cellStyle name="Normal 3 6" xfId="1621"/>
    <cellStyle name="Normal 3 7" xfId="1622"/>
    <cellStyle name="Normal 3 8" xfId="1623"/>
    <cellStyle name="Normal 3 9" xfId="1624"/>
    <cellStyle name="Normal 3 9 2" xfId="1625"/>
    <cellStyle name="Normal 30" xfId="1626"/>
    <cellStyle name="Normal 30 10" xfId="1627"/>
    <cellStyle name="Normal 30 11" xfId="1628"/>
    <cellStyle name="Normal 30 12" xfId="1629"/>
    <cellStyle name="Normal 30 13" xfId="1630"/>
    <cellStyle name="Normal 30 14" xfId="1631"/>
    <cellStyle name="Normal 30 15" xfId="1632"/>
    <cellStyle name="Normal 30 16" xfId="1633"/>
    <cellStyle name="Normal 30 2" xfId="1634"/>
    <cellStyle name="Normal 30 3" xfId="1635"/>
    <cellStyle name="Normal 30 4" xfId="1636"/>
    <cellStyle name="Normal 30 5" xfId="1637"/>
    <cellStyle name="Normal 30 6" xfId="1638"/>
    <cellStyle name="Normal 30 7" xfId="1639"/>
    <cellStyle name="Normal 30 8" xfId="1640"/>
    <cellStyle name="Normal 30 9" xfId="1641"/>
    <cellStyle name="Normal 31" xfId="2487"/>
    <cellStyle name="Normal 31 10" xfId="1642"/>
    <cellStyle name="Normal 31 11" xfId="1643"/>
    <cellStyle name="Normal 31 12" xfId="1644"/>
    <cellStyle name="Normal 31 13" xfId="1645"/>
    <cellStyle name="Normal 31 14" xfId="1646"/>
    <cellStyle name="Normal 31 15" xfId="1647"/>
    <cellStyle name="Normal 31 16" xfId="1648"/>
    <cellStyle name="Normal 31 2" xfId="1649"/>
    <cellStyle name="Normal 31 3" xfId="1650"/>
    <cellStyle name="Normal 31 4" xfId="1651"/>
    <cellStyle name="Normal 31 5" xfId="1652"/>
    <cellStyle name="Normal 31 6" xfId="1653"/>
    <cellStyle name="Normal 31 7" xfId="1654"/>
    <cellStyle name="Normal 31 8" xfId="1655"/>
    <cellStyle name="Normal 31 9" xfId="1656"/>
    <cellStyle name="Normal 32" xfId="2490"/>
    <cellStyle name="Normal 32 10" xfId="1657"/>
    <cellStyle name="Normal 32 11" xfId="1658"/>
    <cellStyle name="Normal 32 12" xfId="1659"/>
    <cellStyle name="Normal 32 13" xfId="1660"/>
    <cellStyle name="Normal 32 14" xfId="1661"/>
    <cellStyle name="Normal 32 15" xfId="1662"/>
    <cellStyle name="Normal 32 16" xfId="1663"/>
    <cellStyle name="Normal 32 2" xfId="1664"/>
    <cellStyle name="Normal 32 3" xfId="1665"/>
    <cellStyle name="Normal 32 4" xfId="1666"/>
    <cellStyle name="Normal 32 5" xfId="1667"/>
    <cellStyle name="Normal 32 6" xfId="1668"/>
    <cellStyle name="Normal 32 7" xfId="1669"/>
    <cellStyle name="Normal 32 8" xfId="1670"/>
    <cellStyle name="Normal 32 9" xfId="1671"/>
    <cellStyle name="Normal 33 10" xfId="1672"/>
    <cellStyle name="Normal 33 11" xfId="1673"/>
    <cellStyle name="Normal 33 12" xfId="1674"/>
    <cellStyle name="Normal 33 13" xfId="1675"/>
    <cellStyle name="Normal 33 14" xfId="1676"/>
    <cellStyle name="Normal 33 15" xfId="1677"/>
    <cellStyle name="Normal 33 16" xfId="1678"/>
    <cellStyle name="Normal 33 2" xfId="1679"/>
    <cellStyle name="Normal 33 3" xfId="1680"/>
    <cellStyle name="Normal 33 4" xfId="1681"/>
    <cellStyle name="Normal 33 5" xfId="1682"/>
    <cellStyle name="Normal 33 6" xfId="1683"/>
    <cellStyle name="Normal 33 7" xfId="1684"/>
    <cellStyle name="Normal 33 8" xfId="1685"/>
    <cellStyle name="Normal 33 9" xfId="1686"/>
    <cellStyle name="Normal 34 10" xfId="1687"/>
    <cellStyle name="Normal 34 10 2" xfId="1688"/>
    <cellStyle name="Normal 34 10 3" xfId="1689"/>
    <cellStyle name="Normal 34 11" xfId="1690"/>
    <cellStyle name="Normal 34 11 2" xfId="1691"/>
    <cellStyle name="Normal 34 11 3" xfId="1692"/>
    <cellStyle name="Normal 34 12" xfId="1693"/>
    <cellStyle name="Normal 34 12 2" xfId="1694"/>
    <cellStyle name="Normal 34 12 3" xfId="1695"/>
    <cellStyle name="Normal 34 13" xfId="1696"/>
    <cellStyle name="Normal 34 13 2" xfId="1697"/>
    <cellStyle name="Normal 34 13 3" xfId="1698"/>
    <cellStyle name="Normal 34 14" xfId="1699"/>
    <cellStyle name="Normal 34 14 2" xfId="1700"/>
    <cellStyle name="Normal 34 14 3" xfId="1701"/>
    <cellStyle name="Normal 34 15" xfId="1702"/>
    <cellStyle name="Normal 34 15 2" xfId="1703"/>
    <cellStyle name="Normal 34 15 3" xfId="1704"/>
    <cellStyle name="Normal 34 16" xfId="1705"/>
    <cellStyle name="Normal 34 16 2" xfId="1706"/>
    <cellStyle name="Normal 34 16 3" xfId="1707"/>
    <cellStyle name="Normal 34 2" xfId="1708"/>
    <cellStyle name="Normal 34 2 2" xfId="1709"/>
    <cellStyle name="Normal 34 2 3" xfId="1710"/>
    <cellStyle name="Normal 34 3" xfId="1711"/>
    <cellStyle name="Normal 34 3 2" xfId="1712"/>
    <cellStyle name="Normal 34 3 3" xfId="1713"/>
    <cellStyle name="Normal 34 4" xfId="1714"/>
    <cellStyle name="Normal 34 4 2" xfId="1715"/>
    <cellStyle name="Normal 34 4 3" xfId="1716"/>
    <cellStyle name="Normal 34 5" xfId="1717"/>
    <cellStyle name="Normal 34 5 2" xfId="1718"/>
    <cellStyle name="Normal 34 5 3" xfId="1719"/>
    <cellStyle name="Normal 34 6" xfId="1720"/>
    <cellStyle name="Normal 34 6 2" xfId="1721"/>
    <cellStyle name="Normal 34 6 3" xfId="1722"/>
    <cellStyle name="Normal 34 7" xfId="1723"/>
    <cellStyle name="Normal 34 7 2" xfId="1724"/>
    <cellStyle name="Normal 34 7 3" xfId="1725"/>
    <cellStyle name="Normal 34 8" xfId="1726"/>
    <cellStyle name="Normal 34 8 2" xfId="1727"/>
    <cellStyle name="Normal 34 8 3" xfId="1728"/>
    <cellStyle name="Normal 34 9" xfId="1729"/>
    <cellStyle name="Normal 34 9 2" xfId="1730"/>
    <cellStyle name="Normal 34 9 3" xfId="1731"/>
    <cellStyle name="Normal 35" xfId="1732"/>
    <cellStyle name="Normal 35 10" xfId="1733"/>
    <cellStyle name="Normal 35 10 2" xfId="1734"/>
    <cellStyle name="Normal 35 10 3" xfId="1735"/>
    <cellStyle name="Normal 35 11" xfId="1736"/>
    <cellStyle name="Normal 35 11 2" xfId="1737"/>
    <cellStyle name="Normal 35 11 3" xfId="1738"/>
    <cellStyle name="Normal 35 12" xfId="1739"/>
    <cellStyle name="Normal 35 12 2" xfId="1740"/>
    <cellStyle name="Normal 35 12 3" xfId="1741"/>
    <cellStyle name="Normal 35 13" xfId="1742"/>
    <cellStyle name="Normal 35 13 2" xfId="1743"/>
    <cellStyle name="Normal 35 13 3" xfId="1744"/>
    <cellStyle name="Normal 35 14" xfId="1745"/>
    <cellStyle name="Normal 35 14 2" xfId="1746"/>
    <cellStyle name="Normal 35 14 3" xfId="1747"/>
    <cellStyle name="Normal 35 15" xfId="1748"/>
    <cellStyle name="Normal 35 15 2" xfId="1749"/>
    <cellStyle name="Normal 35 15 3" xfId="1750"/>
    <cellStyle name="Normal 35 16" xfId="1751"/>
    <cellStyle name="Normal 35 16 2" xfId="1752"/>
    <cellStyle name="Normal 35 16 3" xfId="1753"/>
    <cellStyle name="Normal 35 17" xfId="1754"/>
    <cellStyle name="Normal 35 18" xfId="1755"/>
    <cellStyle name="Normal 35 19" xfId="1756"/>
    <cellStyle name="Normal 35 2" xfId="1757"/>
    <cellStyle name="Normal 35 2 2" xfId="1758"/>
    <cellStyle name="Normal 35 2 3" xfId="1759"/>
    <cellStyle name="Normal 35 20" xfId="1760"/>
    <cellStyle name="Normal 35 21" xfId="1761"/>
    <cellStyle name="Normal 35 22" xfId="1762"/>
    <cellStyle name="Normal 35 23" xfId="1763"/>
    <cellStyle name="Normal 35 24" xfId="1764"/>
    <cellStyle name="Normal 35 3" xfId="1765"/>
    <cellStyle name="Normal 35 3 2" xfId="1766"/>
    <cellStyle name="Normal 35 3 3" xfId="1767"/>
    <cellStyle name="Normal 35 4" xfId="1768"/>
    <cellStyle name="Normal 35 4 2" xfId="1769"/>
    <cellStyle name="Normal 35 4 3" xfId="1770"/>
    <cellStyle name="Normal 35 5" xfId="1771"/>
    <cellStyle name="Normal 35 5 2" xfId="1772"/>
    <cellStyle name="Normal 35 5 3" xfId="1773"/>
    <cellStyle name="Normal 35 6" xfId="1774"/>
    <cellStyle name="Normal 35 6 2" xfId="1775"/>
    <cellStyle name="Normal 35 6 3" xfId="1776"/>
    <cellStyle name="Normal 35 7" xfId="1777"/>
    <cellStyle name="Normal 35 7 2" xfId="1778"/>
    <cellStyle name="Normal 35 7 3" xfId="1779"/>
    <cellStyle name="Normal 35 8" xfId="1780"/>
    <cellStyle name="Normal 35 8 2" xfId="1781"/>
    <cellStyle name="Normal 35 8 3" xfId="1782"/>
    <cellStyle name="Normal 35 9" xfId="1783"/>
    <cellStyle name="Normal 35 9 2" xfId="1784"/>
    <cellStyle name="Normal 35 9 3" xfId="1785"/>
    <cellStyle name="Normal 36 10" xfId="1786"/>
    <cellStyle name="Normal 36 11" xfId="1787"/>
    <cellStyle name="Normal 36 12" xfId="1788"/>
    <cellStyle name="Normal 36 13" xfId="1789"/>
    <cellStyle name="Normal 36 14" xfId="1790"/>
    <cellStyle name="Normal 36 15" xfId="1791"/>
    <cellStyle name="Normal 36 16" xfId="1792"/>
    <cellStyle name="Normal 36 2" xfId="1793"/>
    <cellStyle name="Normal 36 3" xfId="1794"/>
    <cellStyle name="Normal 36 4" xfId="1795"/>
    <cellStyle name="Normal 36 5" xfId="1796"/>
    <cellStyle name="Normal 36 6" xfId="1797"/>
    <cellStyle name="Normal 36 7" xfId="1798"/>
    <cellStyle name="Normal 36 8" xfId="1799"/>
    <cellStyle name="Normal 36 9" xfId="1800"/>
    <cellStyle name="Normal 37" xfId="1801"/>
    <cellStyle name="Normal 37 2" xfId="1802"/>
    <cellStyle name="Normal 38" xfId="1803"/>
    <cellStyle name="Normal 38 2" xfId="1804"/>
    <cellStyle name="Normal 39" xfId="1805"/>
    <cellStyle name="Normal 39 2" xfId="1806"/>
    <cellStyle name="Normal 39 3" xfId="1807"/>
    <cellStyle name="Normal 4" xfId="15"/>
    <cellStyle name="Normal 4 10" xfId="1808"/>
    <cellStyle name="Normal 4 10 2" xfId="1809"/>
    <cellStyle name="Normal 4 10 3" xfId="1810"/>
    <cellStyle name="Normal 4 11" xfId="1811"/>
    <cellStyle name="Normal 4 11 2" xfId="1812"/>
    <cellStyle name="Normal 4 11 3" xfId="1813"/>
    <cellStyle name="Normal 4 12" xfId="1814"/>
    <cellStyle name="Normal 4 12 2" xfId="1815"/>
    <cellStyle name="Normal 4 12 3" xfId="1816"/>
    <cellStyle name="Normal 4 13" xfId="1817"/>
    <cellStyle name="Normal 4 13 2" xfId="1818"/>
    <cellStyle name="Normal 4 13 3" xfId="1819"/>
    <cellStyle name="Normal 4 14" xfId="1820"/>
    <cellStyle name="Normal 4 14 2" xfId="1821"/>
    <cellStyle name="Normal 4 14 3" xfId="1822"/>
    <cellStyle name="Normal 4 15" xfId="1823"/>
    <cellStyle name="Normal 4 15 2" xfId="1824"/>
    <cellStyle name="Normal 4 15 3" xfId="1825"/>
    <cellStyle name="Normal 4 16" xfId="1826"/>
    <cellStyle name="Normal 4 16 2" xfId="1827"/>
    <cellStyle name="Normal 4 16 3" xfId="1828"/>
    <cellStyle name="Normal 4 17" xfId="1829"/>
    <cellStyle name="Normal 4 17 2" xfId="1830"/>
    <cellStyle name="Normal 4 17 3" xfId="1831"/>
    <cellStyle name="Normal 4 18" xfId="1832"/>
    <cellStyle name="Normal 4 18 2" xfId="1833"/>
    <cellStyle name="Normal 4 18 3" xfId="1834"/>
    <cellStyle name="Normal 4 19" xfId="1835"/>
    <cellStyle name="Normal 4 19 2" xfId="1836"/>
    <cellStyle name="Normal 4 19 3" xfId="1837"/>
    <cellStyle name="Normal 4 2" xfId="16"/>
    <cellStyle name="Normal 4 2 10" xfId="1838"/>
    <cellStyle name="Normal 4 2 11" xfId="1839"/>
    <cellStyle name="Normal 4 2 12" xfId="1840"/>
    <cellStyle name="Normal 4 2 13" xfId="1841"/>
    <cellStyle name="Normal 4 2 14" xfId="1842"/>
    <cellStyle name="Normal 4 2 15" xfId="1843"/>
    <cellStyle name="Normal 4 2 16" xfId="1844"/>
    <cellStyle name="Normal 4 2 17" xfId="1845"/>
    <cellStyle name="Normal 4 2 18" xfId="1846"/>
    <cellStyle name="Normal 4 2 19" xfId="1847"/>
    <cellStyle name="Normal 4 2 2" xfId="1848"/>
    <cellStyle name="Normal 4 2 2 2" xfId="1849"/>
    <cellStyle name="Normal 4 2 2 3" xfId="1850"/>
    <cellStyle name="Normal 4 2 20" xfId="1851"/>
    <cellStyle name="Normal 4 2 3" xfId="1852"/>
    <cellStyle name="Normal 4 2 3 2" xfId="1853"/>
    <cellStyle name="Normal 4 2 4" xfId="1854"/>
    <cellStyle name="Normal 4 2 4 2" xfId="1855"/>
    <cellStyle name="Normal 4 2 5" xfId="1856"/>
    <cellStyle name="Normal 4 2 5 2" xfId="1857"/>
    <cellStyle name="Normal 4 2 6" xfId="1858"/>
    <cellStyle name="Normal 4 2 7" xfId="1859"/>
    <cellStyle name="Normal 4 2 8" xfId="1860"/>
    <cellStyle name="Normal 4 2 9" xfId="1861"/>
    <cellStyle name="Normal 4 20" xfId="1862"/>
    <cellStyle name="Normal 4 20 2" xfId="1863"/>
    <cellStyle name="Normal 4 20 3" xfId="1864"/>
    <cellStyle name="Normal 4 21" xfId="1865"/>
    <cellStyle name="Normal 4 21 2" xfId="1866"/>
    <cellStyle name="Normal 4 21 3" xfId="1867"/>
    <cellStyle name="Normal 4 22" xfId="1868"/>
    <cellStyle name="Normal 4 22 2" xfId="1869"/>
    <cellStyle name="Normal 4 22 3" xfId="1870"/>
    <cellStyle name="Normal 4 23" xfId="1871"/>
    <cellStyle name="Normal 4 23 2" xfId="1872"/>
    <cellStyle name="Normal 4 23 3" xfId="1873"/>
    <cellStyle name="Normal 4 24" xfId="1874"/>
    <cellStyle name="Normal 4 24 2" xfId="1875"/>
    <cellStyle name="Normal 4 24 3" xfId="1876"/>
    <cellStyle name="Normal 4 25" xfId="1877"/>
    <cellStyle name="Normal 4 25 2" xfId="1878"/>
    <cellStyle name="Normal 4 25 3" xfId="1879"/>
    <cellStyle name="Normal 4 26" xfId="1880"/>
    <cellStyle name="Normal 4 27" xfId="1881"/>
    <cellStyle name="Normal 4 28" xfId="1882"/>
    <cellStyle name="Normal 4 29" xfId="1883"/>
    <cellStyle name="Normal 4 3" xfId="1884"/>
    <cellStyle name="Normal 4 3 2" xfId="1885"/>
    <cellStyle name="Normal 4 3 2 2" xfId="1886"/>
    <cellStyle name="Normal 4 3 3" xfId="1887"/>
    <cellStyle name="Normal 4 3 3 2" xfId="1888"/>
    <cellStyle name="Normal 4 3 4" xfId="1889"/>
    <cellStyle name="Normal 4 3 5" xfId="1890"/>
    <cellStyle name="Normal 4 3 6" xfId="1891"/>
    <cellStyle name="Normal 4 30" xfId="1892"/>
    <cellStyle name="Normal 4 31" xfId="1893"/>
    <cellStyle name="Normal 4 32" xfId="1894"/>
    <cellStyle name="Normal 4 33" xfId="1895"/>
    <cellStyle name="Normal 4 34" xfId="1896"/>
    <cellStyle name="Normal 4 35" xfId="1897"/>
    <cellStyle name="Normal 4 36" xfId="1898"/>
    <cellStyle name="Normal 4 37" xfId="1899"/>
    <cellStyle name="Normal 4 38" xfId="1900"/>
    <cellStyle name="Normal 4 39" xfId="1901"/>
    <cellStyle name="Normal 4 4" xfId="1902"/>
    <cellStyle name="Normal 4 4 2" xfId="1903"/>
    <cellStyle name="Normal 4 4 3" xfId="1904"/>
    <cellStyle name="Normal 4 40" xfId="1905"/>
    <cellStyle name="Normal 4 41" xfId="1906"/>
    <cellStyle name="Normal 4 41 2" xfId="1907"/>
    <cellStyle name="Normal 4 41 3" xfId="1908"/>
    <cellStyle name="Normal 4 42" xfId="1909"/>
    <cellStyle name="Normal 4 42 2" xfId="1910"/>
    <cellStyle name="Normal 4 42 3" xfId="1911"/>
    <cellStyle name="Normal 4 43" xfId="1912"/>
    <cellStyle name="Normal 4 44" xfId="1913"/>
    <cellStyle name="Normal 4 45" xfId="1914"/>
    <cellStyle name="Normal 4 46" xfId="1915"/>
    <cellStyle name="Normal 4 5" xfId="1916"/>
    <cellStyle name="Normal 4 5 2" xfId="1917"/>
    <cellStyle name="Normal 4 5 3" xfId="1918"/>
    <cellStyle name="Normal 4 6" xfId="1919"/>
    <cellStyle name="Normal 4 6 2" xfId="1920"/>
    <cellStyle name="Normal 4 6 3" xfId="1921"/>
    <cellStyle name="Normal 4 7" xfId="1922"/>
    <cellStyle name="Normal 4 7 2" xfId="1923"/>
    <cellStyle name="Normal 4 7 3" xfId="1924"/>
    <cellStyle name="Normal 4 8" xfId="1925"/>
    <cellStyle name="Normal 4 8 2" xfId="1926"/>
    <cellStyle name="Normal 4 8 3" xfId="1927"/>
    <cellStyle name="Normal 4 9" xfId="1928"/>
    <cellStyle name="Normal 4 9 2" xfId="1929"/>
    <cellStyle name="Normal 4 9 3" xfId="1930"/>
    <cellStyle name="Normal 40" xfId="1931"/>
    <cellStyle name="Normal 40 2" xfId="1932"/>
    <cellStyle name="Normal 40 3" xfId="1933"/>
    <cellStyle name="Normal 41" xfId="1934"/>
    <cellStyle name="Normal 41 2" xfId="1935"/>
    <cellStyle name="Normal 41 3" xfId="1936"/>
    <cellStyle name="Normal 42" xfId="1937"/>
    <cellStyle name="Normal 42 2" xfId="1938"/>
    <cellStyle name="Normal 42 3" xfId="1939"/>
    <cellStyle name="Normal 5" xfId="26"/>
    <cellStyle name="Normal 5 10" xfId="1940"/>
    <cellStyle name="Normal 5 10 2" xfId="1941"/>
    <cellStyle name="Normal 5 10 3" xfId="1942"/>
    <cellStyle name="Normal 5 10 4" xfId="1943"/>
    <cellStyle name="Normal 5 11" xfId="1944"/>
    <cellStyle name="Normal 5 11 2" xfId="1945"/>
    <cellStyle name="Normal 5 11 3" xfId="1946"/>
    <cellStyle name="Normal 5 12" xfId="1947"/>
    <cellStyle name="Normal 5 12 2" xfId="1948"/>
    <cellStyle name="Normal 5 12 3" xfId="1949"/>
    <cellStyle name="Normal 5 13" xfId="1950"/>
    <cellStyle name="Normal 5 13 2" xfId="1951"/>
    <cellStyle name="Normal 5 13 3" xfId="1952"/>
    <cellStyle name="Normal 5 14" xfId="1953"/>
    <cellStyle name="Normal 5 14 2" xfId="1954"/>
    <cellStyle name="Normal 5 14 3" xfId="1955"/>
    <cellStyle name="Normal 5 15" xfId="1956"/>
    <cellStyle name="Normal 5 15 2" xfId="1957"/>
    <cellStyle name="Normal 5 15 3" xfId="1958"/>
    <cellStyle name="Normal 5 16" xfId="1959"/>
    <cellStyle name="Normal 5 16 2" xfId="1960"/>
    <cellStyle name="Normal 5 16 3" xfId="1961"/>
    <cellStyle name="Normal 5 17" xfId="1962"/>
    <cellStyle name="Normal 5 17 2" xfId="1963"/>
    <cellStyle name="Normal 5 17 3" xfId="1964"/>
    <cellStyle name="Normal 5 18" xfId="1965"/>
    <cellStyle name="Normal 5 18 2" xfId="1966"/>
    <cellStyle name="Normal 5 18 3" xfId="1967"/>
    <cellStyle name="Normal 5 19" xfId="1968"/>
    <cellStyle name="Normal 5 19 2" xfId="1969"/>
    <cellStyle name="Normal 5 19 3" xfId="1970"/>
    <cellStyle name="Normal 5 2" xfId="37"/>
    <cellStyle name="Normal 5 2 2" xfId="1971"/>
    <cellStyle name="Normal 5 2 2 2" xfId="1972"/>
    <cellStyle name="Normal 5 2 2 3" xfId="1973"/>
    <cellStyle name="Normal 5 2 3" xfId="1974"/>
    <cellStyle name="Normal 5 2 4" xfId="1975"/>
    <cellStyle name="Normal 5 2 5" xfId="1976"/>
    <cellStyle name="Normal 5 20" xfId="1977"/>
    <cellStyle name="Normal 5 20 2" xfId="1978"/>
    <cellStyle name="Normal 5 20 3" xfId="1979"/>
    <cellStyle name="Normal 5 21" xfId="1980"/>
    <cellStyle name="Normal 5 21 2" xfId="1981"/>
    <cellStyle name="Normal 5 21 3" xfId="1982"/>
    <cellStyle name="Normal 5 22" xfId="1983"/>
    <cellStyle name="Normal 5 23" xfId="1984"/>
    <cellStyle name="Normal 5 24" xfId="1985"/>
    <cellStyle name="Normal 5 25" xfId="1986"/>
    <cellStyle name="Normal 5 25 2" xfId="1987"/>
    <cellStyle name="Normal 5 25 3" xfId="1988"/>
    <cellStyle name="Normal 5 26" xfId="1989"/>
    <cellStyle name="Normal 5 26 2" xfId="1990"/>
    <cellStyle name="Normal 5 26 3" xfId="1991"/>
    <cellStyle name="Normal 5 27" xfId="1992"/>
    <cellStyle name="Normal 5 27 2" xfId="1993"/>
    <cellStyle name="Normal 5 27 3" xfId="1994"/>
    <cellStyle name="Normal 5 28" xfId="1995"/>
    <cellStyle name="Normal 5 28 2" xfId="1996"/>
    <cellStyle name="Normal 5 28 3" xfId="1997"/>
    <cellStyle name="Normal 5 29" xfId="1998"/>
    <cellStyle name="Normal 5 29 2" xfId="1999"/>
    <cellStyle name="Normal 5 29 3" xfId="2000"/>
    <cellStyle name="Normal 5 3" xfId="2001"/>
    <cellStyle name="Normal 5 3 2" xfId="2002"/>
    <cellStyle name="Normal 5 3 3" xfId="2003"/>
    <cellStyle name="Normal 5 30" xfId="2004"/>
    <cellStyle name="Normal 5 30 2" xfId="2005"/>
    <cellStyle name="Normal 5 30 3" xfId="2006"/>
    <cellStyle name="Normal 5 31" xfId="2007"/>
    <cellStyle name="Normal 5 31 2" xfId="2008"/>
    <cellStyle name="Normal 5 31 3" xfId="2009"/>
    <cellStyle name="Normal 5 32" xfId="2010"/>
    <cellStyle name="Normal 5 32 2" xfId="2011"/>
    <cellStyle name="Normal 5 32 3" xfId="2012"/>
    <cellStyle name="Normal 5 33" xfId="2013"/>
    <cellStyle name="Normal 5 34" xfId="2014"/>
    <cellStyle name="Normal 5 35" xfId="2015"/>
    <cellStyle name="Normal 5 36" xfId="2016"/>
    <cellStyle name="Normal 5 37" xfId="2017"/>
    <cellStyle name="Normal 5 38" xfId="2018"/>
    <cellStyle name="Normal 5 39" xfId="2019"/>
    <cellStyle name="Normal 5 39 2" xfId="2020"/>
    <cellStyle name="Normal 5 39 3" xfId="2021"/>
    <cellStyle name="Normal 5 4" xfId="2022"/>
    <cellStyle name="Normal 5 4 2" xfId="2023"/>
    <cellStyle name="Normal 5 4 3" xfId="2024"/>
    <cellStyle name="Normal 5 4 4" xfId="2025"/>
    <cellStyle name="Normal 5 4 5" xfId="2026"/>
    <cellStyle name="Normal 5 40" xfId="2027"/>
    <cellStyle name="Normal 5 40 2" xfId="2028"/>
    <cellStyle name="Normal 5 40 3" xfId="2029"/>
    <cellStyle name="Normal 5 41" xfId="2030"/>
    <cellStyle name="Normal 5 41 2" xfId="2031"/>
    <cellStyle name="Normal 5 41 3" xfId="2032"/>
    <cellStyle name="Normal 5 42" xfId="2033"/>
    <cellStyle name="Normal 5 42 2" xfId="2034"/>
    <cellStyle name="Normal 5 42 3" xfId="2035"/>
    <cellStyle name="Normal 5 43" xfId="2036"/>
    <cellStyle name="Normal 5 43 2" xfId="2037"/>
    <cellStyle name="Normal 5 43 3" xfId="2038"/>
    <cellStyle name="Normal 5 44" xfId="2039"/>
    <cellStyle name="Normal 5 44 2" xfId="2040"/>
    <cellStyle name="Normal 5 44 3" xfId="2041"/>
    <cellStyle name="Normal 5 45" xfId="2042"/>
    <cellStyle name="Normal 5 45 2" xfId="2043"/>
    <cellStyle name="Normal 5 45 3" xfId="2044"/>
    <cellStyle name="Normal 5 46" xfId="2045"/>
    <cellStyle name="Normal 5 46 2" xfId="2046"/>
    <cellStyle name="Normal 5 46 3" xfId="2047"/>
    <cellStyle name="Normal 5 47" xfId="2048"/>
    <cellStyle name="Normal 5 47 2" xfId="2049"/>
    <cellStyle name="Normal 5 47 3" xfId="2050"/>
    <cellStyle name="Normal 5 48" xfId="2051"/>
    <cellStyle name="Normal 5 48 2" xfId="2052"/>
    <cellStyle name="Normal 5 48 3" xfId="2053"/>
    <cellStyle name="Normal 5 49" xfId="2054"/>
    <cellStyle name="Normal 5 49 2" xfId="2055"/>
    <cellStyle name="Normal 5 49 3" xfId="2056"/>
    <cellStyle name="Normal 5 5" xfId="2057"/>
    <cellStyle name="Normal 5 5 2" xfId="2058"/>
    <cellStyle name="Normal 5 5 3" xfId="2059"/>
    <cellStyle name="Normal 5 5 4" xfId="2060"/>
    <cellStyle name="Normal 5 5 5" xfId="2061"/>
    <cellStyle name="Normal 5 50" xfId="2062"/>
    <cellStyle name="Normal 5 50 2" xfId="2063"/>
    <cellStyle name="Normal 5 50 3" xfId="2064"/>
    <cellStyle name="Normal 5 51" xfId="2065"/>
    <cellStyle name="Normal 5 52" xfId="2066"/>
    <cellStyle name="Normal 5 53" xfId="2067"/>
    <cellStyle name="Normal 5 54" xfId="2068"/>
    <cellStyle name="Normal 5 55" xfId="2069"/>
    <cellStyle name="Normal 5 56" xfId="2070"/>
    <cellStyle name="Normal 5 6" xfId="2071"/>
    <cellStyle name="Normal 5 6 2" xfId="2072"/>
    <cellStyle name="Normal 5 6 3" xfId="2073"/>
    <cellStyle name="Normal 5 6 4" xfId="2074"/>
    <cellStyle name="Normal 5 7" xfId="2075"/>
    <cellStyle name="Normal 5 7 2" xfId="2076"/>
    <cellStyle name="Normal 5 7 3" xfId="2077"/>
    <cellStyle name="Normal 5 7 4" xfId="2078"/>
    <cellStyle name="Normal 5 8" xfId="2079"/>
    <cellStyle name="Normal 5 8 2" xfId="2080"/>
    <cellStyle name="Normal 5 8 3" xfId="2081"/>
    <cellStyle name="Normal 5 8 4" xfId="2082"/>
    <cellStyle name="Normal 5 9" xfId="2083"/>
    <cellStyle name="Normal 5 9 2" xfId="2084"/>
    <cellStyle name="Normal 5 9 3" xfId="2085"/>
    <cellStyle name="Normal 5 9 4" xfId="2086"/>
    <cellStyle name="Normal 6" xfId="27"/>
    <cellStyle name="Normal 6 10" xfId="2087"/>
    <cellStyle name="Normal 6 10 2" xfId="2088"/>
    <cellStyle name="Normal 6 10 3" xfId="2089"/>
    <cellStyle name="Normal 6 10 4" xfId="2090"/>
    <cellStyle name="Normal 6 11" xfId="2091"/>
    <cellStyle name="Normal 6 11 2" xfId="2092"/>
    <cellStyle name="Normal 6 11 3" xfId="2093"/>
    <cellStyle name="Normal 6 11 4" xfId="2094"/>
    <cellStyle name="Normal 6 12" xfId="2095"/>
    <cellStyle name="Normal 6 12 2" xfId="2096"/>
    <cellStyle name="Normal 6 12 3" xfId="2097"/>
    <cellStyle name="Normal 6 13" xfId="2098"/>
    <cellStyle name="Normal 6 13 2" xfId="2099"/>
    <cellStyle name="Normal 6 13 3" xfId="2100"/>
    <cellStyle name="Normal 6 14" xfId="2101"/>
    <cellStyle name="Normal 6 14 2" xfId="2102"/>
    <cellStyle name="Normal 6 14 3" xfId="2103"/>
    <cellStyle name="Normal 6 15" xfId="2104"/>
    <cellStyle name="Normal 6 15 2" xfId="2105"/>
    <cellStyle name="Normal 6 15 3" xfId="2106"/>
    <cellStyle name="Normal 6 16" xfId="2107"/>
    <cellStyle name="Normal 6 16 2" xfId="2108"/>
    <cellStyle name="Normal 6 16 3" xfId="2109"/>
    <cellStyle name="Normal 6 17" xfId="2110"/>
    <cellStyle name="Normal 6 17 2" xfId="2111"/>
    <cellStyle name="Normal 6 17 3" xfId="2112"/>
    <cellStyle name="Normal 6 18" xfId="2113"/>
    <cellStyle name="Normal 6 18 2" xfId="2114"/>
    <cellStyle name="Normal 6 18 3" xfId="2115"/>
    <cellStyle name="Normal 6 19" xfId="2116"/>
    <cellStyle name="Normal 6 19 2" xfId="2117"/>
    <cellStyle name="Normal 6 19 3" xfId="2118"/>
    <cellStyle name="Normal 6 2" xfId="38"/>
    <cellStyle name="Normal 6 2 10" xfId="2119"/>
    <cellStyle name="Normal 6 2 11" xfId="2120"/>
    <cellStyle name="Normal 6 2 12" xfId="2121"/>
    <cellStyle name="Normal 6 2 13" xfId="2122"/>
    <cellStyle name="Normal 6 2 14" xfId="2123"/>
    <cellStyle name="Normal 6 2 15" xfId="2124"/>
    <cellStyle name="Normal 6 2 16" xfId="2125"/>
    <cellStyle name="Normal 6 2 17" xfId="2126"/>
    <cellStyle name="Normal 6 2 2" xfId="2127"/>
    <cellStyle name="Normal 6 2 3" xfId="2128"/>
    <cellStyle name="Normal 6 2 4" xfId="2129"/>
    <cellStyle name="Normal 6 2 5" xfId="2130"/>
    <cellStyle name="Normal 6 2 6" xfId="2131"/>
    <cellStyle name="Normal 6 2 7" xfId="2132"/>
    <cellStyle name="Normal 6 2 8" xfId="2133"/>
    <cellStyle name="Normal 6 2 9" xfId="2134"/>
    <cellStyle name="Normal 6 20" xfId="2135"/>
    <cellStyle name="Normal 6 20 2" xfId="2136"/>
    <cellStyle name="Normal 6 20 3" xfId="2137"/>
    <cellStyle name="Normal 6 21" xfId="2138"/>
    <cellStyle name="Normal 6 21 2" xfId="2139"/>
    <cellStyle name="Normal 6 21 3" xfId="2140"/>
    <cellStyle name="Normal 6 22" xfId="2141"/>
    <cellStyle name="Normal 6 22 2" xfId="2142"/>
    <cellStyle name="Normal 6 22 3" xfId="2143"/>
    <cellStyle name="Normal 6 23" xfId="2144"/>
    <cellStyle name="Normal 6 24" xfId="2145"/>
    <cellStyle name="Normal 6 25" xfId="2146"/>
    <cellStyle name="Normal 6 26" xfId="2147"/>
    <cellStyle name="Normal 6 27" xfId="2148"/>
    <cellStyle name="Normal 6 28" xfId="2149"/>
    <cellStyle name="Normal 6 29" xfId="2150"/>
    <cellStyle name="Normal 6 3" xfId="2151"/>
    <cellStyle name="Normal 6 3 10" xfId="2152"/>
    <cellStyle name="Normal 6 3 11" xfId="2153"/>
    <cellStyle name="Normal 6 3 12" xfId="2154"/>
    <cellStyle name="Normal 6 3 13" xfId="2155"/>
    <cellStyle name="Normal 6 3 14" xfId="2156"/>
    <cellStyle name="Normal 6 3 15" xfId="2157"/>
    <cellStyle name="Normal 6 3 16" xfId="2158"/>
    <cellStyle name="Normal 6 3 17" xfId="2159"/>
    <cellStyle name="Normal 6 3 2" xfId="2160"/>
    <cellStyle name="Normal 6 3 3" xfId="2161"/>
    <cellStyle name="Normal 6 3 4" xfId="2162"/>
    <cellStyle name="Normal 6 3 5" xfId="2163"/>
    <cellStyle name="Normal 6 3 6" xfId="2164"/>
    <cellStyle name="Normal 6 3 7" xfId="2165"/>
    <cellStyle name="Normal 6 3 8" xfId="2166"/>
    <cellStyle name="Normal 6 3 9" xfId="2167"/>
    <cellStyle name="Normal 6 30" xfId="2168"/>
    <cellStyle name="Normal 6 31" xfId="2169"/>
    <cellStyle name="Normal 6 32" xfId="2488"/>
    <cellStyle name="Normal 6 4" xfId="2170"/>
    <cellStyle name="Normal 6 4 10" xfId="2171"/>
    <cellStyle name="Normal 6 4 11" xfId="2172"/>
    <cellStyle name="Normal 6 4 12" xfId="2173"/>
    <cellStyle name="Normal 6 4 13" xfId="2174"/>
    <cellStyle name="Normal 6 4 14" xfId="2175"/>
    <cellStyle name="Normal 6 4 15" xfId="2176"/>
    <cellStyle name="Normal 6 4 16" xfId="2177"/>
    <cellStyle name="Normal 6 4 17" xfId="2178"/>
    <cellStyle name="Normal 6 4 2" xfId="2179"/>
    <cellStyle name="Normal 6 4 3" xfId="2180"/>
    <cellStyle name="Normal 6 4 4" xfId="2181"/>
    <cellStyle name="Normal 6 4 5" xfId="2182"/>
    <cellStyle name="Normal 6 4 6" xfId="2183"/>
    <cellStyle name="Normal 6 4 7" xfId="2184"/>
    <cellStyle name="Normal 6 4 8" xfId="2185"/>
    <cellStyle name="Normal 6 4 9" xfId="2186"/>
    <cellStyle name="Normal 6 5" xfId="2187"/>
    <cellStyle name="Normal 6 5 10" xfId="2188"/>
    <cellStyle name="Normal 6 5 11" xfId="2189"/>
    <cellStyle name="Normal 6 5 12" xfId="2190"/>
    <cellStyle name="Normal 6 5 13" xfId="2191"/>
    <cellStyle name="Normal 6 5 14" xfId="2192"/>
    <cellStyle name="Normal 6 5 15" xfId="2193"/>
    <cellStyle name="Normal 6 5 16" xfId="2194"/>
    <cellStyle name="Normal 6 5 17" xfId="2195"/>
    <cellStyle name="Normal 6 5 2" xfId="2196"/>
    <cellStyle name="Normal 6 5 3" xfId="2197"/>
    <cellStyle name="Normal 6 5 4" xfId="2198"/>
    <cellStyle name="Normal 6 5 5" xfId="2199"/>
    <cellStyle name="Normal 6 5 6" xfId="2200"/>
    <cellStyle name="Normal 6 5 7" xfId="2201"/>
    <cellStyle name="Normal 6 5 8" xfId="2202"/>
    <cellStyle name="Normal 6 5 9" xfId="2203"/>
    <cellStyle name="Normal 6 6" xfId="2204"/>
    <cellStyle name="Normal 6 6 10" xfId="2205"/>
    <cellStyle name="Normal 6 6 11" xfId="2206"/>
    <cellStyle name="Normal 6 6 12" xfId="2207"/>
    <cellStyle name="Normal 6 6 13" xfId="2208"/>
    <cellStyle name="Normal 6 6 14" xfId="2209"/>
    <cellStyle name="Normal 6 6 15" xfId="2210"/>
    <cellStyle name="Normal 6 6 16" xfId="2211"/>
    <cellStyle name="Normal 6 6 17" xfId="2212"/>
    <cellStyle name="Normal 6 6 2" xfId="2213"/>
    <cellStyle name="Normal 6 6 3" xfId="2214"/>
    <cellStyle name="Normal 6 6 4" xfId="2215"/>
    <cellStyle name="Normal 6 6 5" xfId="2216"/>
    <cellStyle name="Normal 6 6 6" xfId="2217"/>
    <cellStyle name="Normal 6 6 7" xfId="2218"/>
    <cellStyle name="Normal 6 6 8" xfId="2219"/>
    <cellStyle name="Normal 6 6 9" xfId="2220"/>
    <cellStyle name="Normal 6 7" xfId="2221"/>
    <cellStyle name="Normal 6 7 10" xfId="2222"/>
    <cellStyle name="Normal 6 7 11" xfId="2223"/>
    <cellStyle name="Normal 6 7 12" xfId="2224"/>
    <cellStyle name="Normal 6 7 13" xfId="2225"/>
    <cellStyle name="Normal 6 7 14" xfId="2226"/>
    <cellStyle name="Normal 6 7 15" xfId="2227"/>
    <cellStyle name="Normal 6 7 16" xfId="2228"/>
    <cellStyle name="Normal 6 7 17" xfId="2229"/>
    <cellStyle name="Normal 6 7 2" xfId="2230"/>
    <cellStyle name="Normal 6 7 3" xfId="2231"/>
    <cellStyle name="Normal 6 7 4" xfId="2232"/>
    <cellStyle name="Normal 6 7 5" xfId="2233"/>
    <cellStyle name="Normal 6 7 6" xfId="2234"/>
    <cellStyle name="Normal 6 7 7" xfId="2235"/>
    <cellStyle name="Normal 6 7 8" xfId="2236"/>
    <cellStyle name="Normal 6 7 9" xfId="2237"/>
    <cellStyle name="Normal 6 8" xfId="2238"/>
    <cellStyle name="Normal 6 8 2" xfId="2239"/>
    <cellStyle name="Normal 6 8 3" xfId="2240"/>
    <cellStyle name="Normal 6 8 4" xfId="2241"/>
    <cellStyle name="Normal 6 9" xfId="2242"/>
    <cellStyle name="Normal 6 9 2" xfId="2243"/>
    <cellStyle name="Normal 6 9 3" xfId="2244"/>
    <cellStyle name="Normal 6 9 4" xfId="2245"/>
    <cellStyle name="Normal 7" xfId="28"/>
    <cellStyle name="Normal 7 10" xfId="2246"/>
    <cellStyle name="Normal 7 10 2" xfId="2247"/>
    <cellStyle name="Normal 7 10 3" xfId="2248"/>
    <cellStyle name="Normal 7 11" xfId="2249"/>
    <cellStyle name="Normal 7 11 2" xfId="2250"/>
    <cellStyle name="Normal 7 11 3" xfId="2251"/>
    <cellStyle name="Normal 7 12" xfId="2252"/>
    <cellStyle name="Normal 7 12 2" xfId="2253"/>
    <cellStyle name="Normal 7 12 3" xfId="2254"/>
    <cellStyle name="Normal 7 13" xfId="2255"/>
    <cellStyle name="Normal 7 13 2" xfId="2256"/>
    <cellStyle name="Normal 7 13 3" xfId="2257"/>
    <cellStyle name="Normal 7 14" xfId="2258"/>
    <cellStyle name="Normal 7 14 2" xfId="2259"/>
    <cellStyle name="Normal 7 14 3" xfId="2260"/>
    <cellStyle name="Normal 7 15" xfId="2261"/>
    <cellStyle name="Normal 7 15 2" xfId="2262"/>
    <cellStyle name="Normal 7 15 3" xfId="2263"/>
    <cellStyle name="Normal 7 16" xfId="2264"/>
    <cellStyle name="Normal 7 16 2" xfId="2265"/>
    <cellStyle name="Normal 7 16 3" xfId="2266"/>
    <cellStyle name="Normal 7 17" xfId="2267"/>
    <cellStyle name="Normal 7 18" xfId="2268"/>
    <cellStyle name="Normal 7 19" xfId="2269"/>
    <cellStyle name="Normal 7 2" xfId="39"/>
    <cellStyle name="Normal 7 2 2" xfId="2270"/>
    <cellStyle name="Normal 7 2 3" xfId="2271"/>
    <cellStyle name="Normal 7 20" xfId="2272"/>
    <cellStyle name="Normal 7 21" xfId="2273"/>
    <cellStyle name="Normal 7 22" xfId="2274"/>
    <cellStyle name="Normal 7 23" xfId="2275"/>
    <cellStyle name="Normal 7 24" xfId="2276"/>
    <cellStyle name="Normal 7 25" xfId="2489"/>
    <cellStyle name="Normal 7 3" xfId="2277"/>
    <cellStyle name="Normal 7 3 2" xfId="2278"/>
    <cellStyle name="Normal 7 3 3" xfId="2279"/>
    <cellStyle name="Normal 7 4" xfId="2280"/>
    <cellStyle name="Normal 7 4 2" xfId="2281"/>
    <cellStyle name="Normal 7 4 3" xfId="2282"/>
    <cellStyle name="Normal 7 5" xfId="2283"/>
    <cellStyle name="Normal 7 5 2" xfId="2284"/>
    <cellStyle name="Normal 7 5 3" xfId="2285"/>
    <cellStyle name="Normal 7 6" xfId="2286"/>
    <cellStyle name="Normal 7 6 2" xfId="2287"/>
    <cellStyle name="Normal 7 6 3" xfId="2288"/>
    <cellStyle name="Normal 7 7" xfId="2289"/>
    <cellStyle name="Normal 7 7 2" xfId="2290"/>
    <cellStyle name="Normal 7 7 3" xfId="2291"/>
    <cellStyle name="Normal 7 8" xfId="2292"/>
    <cellStyle name="Normal 7 8 2" xfId="2293"/>
    <cellStyle name="Normal 7 8 3" xfId="2294"/>
    <cellStyle name="Normal 7 9" xfId="2295"/>
    <cellStyle name="Normal 7 9 2" xfId="2296"/>
    <cellStyle name="Normal 7 9 3" xfId="2297"/>
    <cellStyle name="Normal 8" xfId="40"/>
    <cellStyle name="Normal 8 2" xfId="2298"/>
    <cellStyle name="Normal 8 3" xfId="2299"/>
    <cellStyle name="Normal 8 4" xfId="2300"/>
    <cellStyle name="Normal 8 5" xfId="2301"/>
    <cellStyle name="Normal 9" xfId="41"/>
    <cellStyle name="Normal 9 10" xfId="2302"/>
    <cellStyle name="Normal 9 10 2" xfId="2303"/>
    <cellStyle name="Normal 9 10 3" xfId="2304"/>
    <cellStyle name="Normal 9 11" xfId="2305"/>
    <cellStyle name="Normal 9 11 2" xfId="2306"/>
    <cellStyle name="Normal 9 11 3" xfId="2307"/>
    <cellStyle name="Normal 9 12" xfId="2308"/>
    <cellStyle name="Normal 9 12 2" xfId="2309"/>
    <cellStyle name="Normal 9 12 3" xfId="2310"/>
    <cellStyle name="Normal 9 13" xfId="2311"/>
    <cellStyle name="Normal 9 13 2" xfId="2312"/>
    <cellStyle name="Normal 9 13 3" xfId="2313"/>
    <cellStyle name="Normal 9 14" xfId="2314"/>
    <cellStyle name="Normal 9 14 2" xfId="2315"/>
    <cellStyle name="Normal 9 14 3" xfId="2316"/>
    <cellStyle name="Normal 9 15" xfId="2317"/>
    <cellStyle name="Normal 9 15 2" xfId="2318"/>
    <cellStyle name="Normal 9 15 3" xfId="2319"/>
    <cellStyle name="Normal 9 16" xfId="2320"/>
    <cellStyle name="Normal 9 16 2" xfId="2321"/>
    <cellStyle name="Normal 9 16 3" xfId="2322"/>
    <cellStyle name="Normal 9 17" xfId="2323"/>
    <cellStyle name="Normal 9 18" xfId="2324"/>
    <cellStyle name="Normal 9 19" xfId="2325"/>
    <cellStyle name="Normal 9 2" xfId="2326"/>
    <cellStyle name="Normal 9 2 2" xfId="2327"/>
    <cellStyle name="Normal 9 2 3" xfId="2328"/>
    <cellStyle name="Normal 9 3" xfId="2329"/>
    <cellStyle name="Normal 9 3 2" xfId="2330"/>
    <cellStyle name="Normal 9 3 3" xfId="2331"/>
    <cellStyle name="Normal 9 4" xfId="2332"/>
    <cellStyle name="Normal 9 4 2" xfId="2333"/>
    <cellStyle name="Normal 9 4 3" xfId="2334"/>
    <cellStyle name="Normal 9 5" xfId="2335"/>
    <cellStyle name="Normal 9 5 2" xfId="2336"/>
    <cellStyle name="Normal 9 5 3" xfId="2337"/>
    <cellStyle name="Normal 9 6" xfId="2338"/>
    <cellStyle name="Normal 9 6 2" xfId="2339"/>
    <cellStyle name="Normal 9 6 3" xfId="2340"/>
    <cellStyle name="Normal 9 7" xfId="2341"/>
    <cellStyle name="Normal 9 7 2" xfId="2342"/>
    <cellStyle name="Normal 9 7 3" xfId="2343"/>
    <cellStyle name="Normal 9 8" xfId="2344"/>
    <cellStyle name="Normal 9 8 2" xfId="2345"/>
    <cellStyle name="Normal 9 8 3" xfId="2346"/>
    <cellStyle name="Normal 9 9" xfId="2347"/>
    <cellStyle name="Normal 9 9 2" xfId="2348"/>
    <cellStyle name="Normal 9 9 3" xfId="2349"/>
    <cellStyle name="Note 2" xfId="2350"/>
    <cellStyle name="Note 2 10" xfId="2351"/>
    <cellStyle name="Note 2 10 2" xfId="2452"/>
    <cellStyle name="Note 2 10 2 2" xfId="2556"/>
    <cellStyle name="Note 2 10 3" xfId="2506"/>
    <cellStyle name="Note 2 11" xfId="2352"/>
    <cellStyle name="Note 2 11 2" xfId="2453"/>
    <cellStyle name="Note 2 11 2 2" xfId="2557"/>
    <cellStyle name="Note 2 11 3" xfId="2507"/>
    <cellStyle name="Note 2 12" xfId="2353"/>
    <cellStyle name="Note 2 12 2" xfId="2454"/>
    <cellStyle name="Note 2 12 2 2" xfId="2558"/>
    <cellStyle name="Note 2 12 3" xfId="2508"/>
    <cellStyle name="Note 2 13" xfId="2354"/>
    <cellStyle name="Note 2 13 2" xfId="2455"/>
    <cellStyle name="Note 2 13 2 2" xfId="2559"/>
    <cellStyle name="Note 2 13 3" xfId="2509"/>
    <cellStyle name="Note 2 14" xfId="2355"/>
    <cellStyle name="Note 2 14 2" xfId="2456"/>
    <cellStyle name="Note 2 14 2 2" xfId="2560"/>
    <cellStyle name="Note 2 14 3" xfId="2510"/>
    <cellStyle name="Note 2 15" xfId="2356"/>
    <cellStyle name="Note 2 15 2" xfId="2457"/>
    <cellStyle name="Note 2 15 2 2" xfId="2561"/>
    <cellStyle name="Note 2 15 3" xfId="2511"/>
    <cellStyle name="Note 2 16" xfId="2357"/>
    <cellStyle name="Note 2 16 2" xfId="2458"/>
    <cellStyle name="Note 2 16 2 2" xfId="2562"/>
    <cellStyle name="Note 2 16 3" xfId="2512"/>
    <cellStyle name="Note 2 17" xfId="2358"/>
    <cellStyle name="Note 2 17 2" xfId="2459"/>
    <cellStyle name="Note 2 17 2 2" xfId="2563"/>
    <cellStyle name="Note 2 17 3" xfId="2513"/>
    <cellStyle name="Note 2 18" xfId="2359"/>
    <cellStyle name="Note 2 18 2" xfId="2460"/>
    <cellStyle name="Note 2 18 2 2" xfId="2564"/>
    <cellStyle name="Note 2 18 3" xfId="2514"/>
    <cellStyle name="Note 2 19" xfId="2360"/>
    <cellStyle name="Note 2 19 2" xfId="2461"/>
    <cellStyle name="Note 2 19 2 2" xfId="2565"/>
    <cellStyle name="Note 2 19 3" xfId="2515"/>
    <cellStyle name="Note 2 2" xfId="2361"/>
    <cellStyle name="Note 2 2 2" xfId="2462"/>
    <cellStyle name="Note 2 2 2 2" xfId="2566"/>
    <cellStyle name="Note 2 2 3" xfId="2516"/>
    <cellStyle name="Note 2 20" xfId="2362"/>
    <cellStyle name="Note 2 20 2" xfId="2463"/>
    <cellStyle name="Note 2 20 2 2" xfId="2567"/>
    <cellStyle name="Note 2 20 3" xfId="2517"/>
    <cellStyle name="Note 2 21" xfId="2464"/>
    <cellStyle name="Note 2 21 2" xfId="2568"/>
    <cellStyle name="Note 2 22" xfId="2505"/>
    <cellStyle name="Note 2 3" xfId="2363"/>
    <cellStyle name="Note 2 3 2" xfId="2465"/>
    <cellStyle name="Note 2 3 2 2" xfId="2569"/>
    <cellStyle name="Note 2 3 3" xfId="2518"/>
    <cellStyle name="Note 2 4" xfId="2364"/>
    <cellStyle name="Note 2 4 2" xfId="2466"/>
    <cellStyle name="Note 2 4 2 2" xfId="2570"/>
    <cellStyle name="Note 2 4 3" xfId="2519"/>
    <cellStyle name="Note 2 5" xfId="2365"/>
    <cellStyle name="Note 2 5 2" xfId="2467"/>
    <cellStyle name="Note 2 5 2 2" xfId="2571"/>
    <cellStyle name="Note 2 5 3" xfId="2520"/>
    <cellStyle name="Note 2 6" xfId="2366"/>
    <cellStyle name="Note 2 6 2" xfId="2468"/>
    <cellStyle name="Note 2 6 2 2" xfId="2572"/>
    <cellStyle name="Note 2 6 3" xfId="2521"/>
    <cellStyle name="Note 2 7" xfId="2367"/>
    <cellStyle name="Note 2 7 2" xfId="2469"/>
    <cellStyle name="Note 2 7 2 2" xfId="2573"/>
    <cellStyle name="Note 2 7 3" xfId="2522"/>
    <cellStyle name="Note 2 8" xfId="2368"/>
    <cellStyle name="Note 2 8 2" xfId="2470"/>
    <cellStyle name="Note 2 8 2 2" xfId="2574"/>
    <cellStyle name="Note 2 8 3" xfId="2523"/>
    <cellStyle name="Note 2 9" xfId="2369"/>
    <cellStyle name="Note 2 9 2" xfId="2471"/>
    <cellStyle name="Note 2 9 2 2" xfId="2575"/>
    <cellStyle name="Note 2 9 3" xfId="2524"/>
    <cellStyle name="Note 3" xfId="2370"/>
    <cellStyle name="Note 3 2" xfId="2371"/>
    <cellStyle name="Note 3 3" xfId="2472"/>
    <cellStyle name="Note 3 3 2" xfId="2576"/>
    <cellStyle name="Note 3 4" xfId="2525"/>
    <cellStyle name="Note 4" xfId="2372"/>
    <cellStyle name="Output 2" xfId="2373"/>
    <cellStyle name="Output 2 2" xfId="2374"/>
    <cellStyle name="Output 2 2 2" xfId="2473"/>
    <cellStyle name="Output 2 2 2 2" xfId="2577"/>
    <cellStyle name="Output 2 2 3" xfId="2527"/>
    <cellStyle name="Output 2 3" xfId="2375"/>
    <cellStyle name="Output 2 3 2" xfId="2474"/>
    <cellStyle name="Output 2 3 2 2" xfId="2578"/>
    <cellStyle name="Output 2 3 3" xfId="2528"/>
    <cellStyle name="Output 2 4" xfId="2376"/>
    <cellStyle name="Output 2 4 2" xfId="2475"/>
    <cellStyle name="Output 2 4 2 2" xfId="2579"/>
    <cellStyle name="Output 2 4 3" xfId="2529"/>
    <cellStyle name="Output 2 5" xfId="2377"/>
    <cellStyle name="Output 2 5 2" xfId="2476"/>
    <cellStyle name="Output 2 5 2 2" xfId="2580"/>
    <cellStyle name="Output 2 5 3" xfId="2530"/>
    <cellStyle name="Output 2 6" xfId="2378"/>
    <cellStyle name="Output 2 6 2" xfId="2477"/>
    <cellStyle name="Output 2 6 2 2" xfId="2581"/>
    <cellStyle name="Output 2 6 3" xfId="2531"/>
    <cellStyle name="Output 2 7" xfId="2379"/>
    <cellStyle name="Output 2 7 2" xfId="2478"/>
    <cellStyle name="Output 2 7 2 2" xfId="2582"/>
    <cellStyle name="Output 2 7 3" xfId="2532"/>
    <cellStyle name="Output 2 8" xfId="2479"/>
    <cellStyle name="Output 2 8 2" xfId="2583"/>
    <cellStyle name="Output 2 9" xfId="2526"/>
    <cellStyle name="Percent 2" xfId="17"/>
    <cellStyle name="Percent 2 10" xfId="2380"/>
    <cellStyle name="Percent 2 11" xfId="2381"/>
    <cellStyle name="Percent 2 12" xfId="2382"/>
    <cellStyle name="Percent 2 13" xfId="2383"/>
    <cellStyle name="Percent 2 14" xfId="2384"/>
    <cellStyle name="Percent 2 15" xfId="2385"/>
    <cellStyle name="Percent 2 16" xfId="2386"/>
    <cellStyle name="Percent 2 17" xfId="2387"/>
    <cellStyle name="Percent 2 18" xfId="2388"/>
    <cellStyle name="Percent 2 19" xfId="2389"/>
    <cellStyle name="Percent 2 2" xfId="2390"/>
    <cellStyle name="Percent 2 20" xfId="2391"/>
    <cellStyle name="Percent 2 21" xfId="2392"/>
    <cellStyle name="Percent 2 22" xfId="2393"/>
    <cellStyle name="Percent 2 23" xfId="2394"/>
    <cellStyle name="Percent 2 3" xfId="2395"/>
    <cellStyle name="Percent 2 4" xfId="2396"/>
    <cellStyle name="Percent 2 5" xfId="2397"/>
    <cellStyle name="Percent 2 6" xfId="2398"/>
    <cellStyle name="Percent 2 7" xfId="2399"/>
    <cellStyle name="Percent 2 8" xfId="2400"/>
    <cellStyle name="Percent 2 9" xfId="2401"/>
    <cellStyle name="Percent 3" xfId="42"/>
    <cellStyle name="Percent 3 2" xfId="2402"/>
    <cellStyle name="Percent 4" xfId="2403"/>
    <cellStyle name="Percent 5" xfId="2404"/>
    <cellStyle name="Percent 5 2" xfId="2405"/>
    <cellStyle name="Percent 6" xfId="2406"/>
    <cellStyle name="Publication_style" xfId="2407"/>
    <cellStyle name="Refdb standard" xfId="2408"/>
    <cellStyle name="Refdb standard 2" xfId="2409"/>
    <cellStyle name="Row_CategoryHeadings" xfId="2410"/>
    <cellStyle name="Source" xfId="2411"/>
    <cellStyle name="Source 2" xfId="2412"/>
    <cellStyle name="Table Cells" xfId="2413"/>
    <cellStyle name="Table Cells 2" xfId="2414"/>
    <cellStyle name="Table Cells 2 2" xfId="2534"/>
    <cellStyle name="Table Cells 3" xfId="2533"/>
    <cellStyle name="Table Column Headings" xfId="2415"/>
    <cellStyle name="Table Number" xfId="2416"/>
    <cellStyle name="Table Row Headings" xfId="2417"/>
    <cellStyle name="Table Title" xfId="2418"/>
    <cellStyle name="Table_Name" xfId="2419"/>
    <cellStyle name="þ_x001d_ð'&amp;Oý—&amp;Hý_x000b__x0008_—_x000f_h_x0010__x0007__x0001__x0001_" xfId="2420"/>
    <cellStyle name="Title 2" xfId="2421"/>
    <cellStyle name="Total 2" xfId="2422"/>
    <cellStyle name="Total 2 2" xfId="2423"/>
    <cellStyle name="Total 2 2 2" xfId="2480"/>
    <cellStyle name="Total 2 2 2 2" xfId="2584"/>
    <cellStyle name="Total 2 2 3" xfId="2536"/>
    <cellStyle name="Total 2 3" xfId="2424"/>
    <cellStyle name="Total 2 3 2" xfId="2481"/>
    <cellStyle name="Total 2 3 2 2" xfId="2585"/>
    <cellStyle name="Total 2 3 3" xfId="2537"/>
    <cellStyle name="Total 2 4" xfId="2425"/>
    <cellStyle name="Total 2 4 2" xfId="2482"/>
    <cellStyle name="Total 2 4 2 2" xfId="2586"/>
    <cellStyle name="Total 2 4 3" xfId="2538"/>
    <cellStyle name="Total 2 5" xfId="2426"/>
    <cellStyle name="Total 2 5 2" xfId="2483"/>
    <cellStyle name="Total 2 5 2 2" xfId="2587"/>
    <cellStyle name="Total 2 5 3" xfId="2539"/>
    <cellStyle name="Total 2 6" xfId="2427"/>
    <cellStyle name="Total 2 6 2" xfId="2484"/>
    <cellStyle name="Total 2 6 2 2" xfId="2588"/>
    <cellStyle name="Total 2 6 3" xfId="2540"/>
    <cellStyle name="Total 2 7" xfId="2428"/>
    <cellStyle name="Total 2 7 2" xfId="2485"/>
    <cellStyle name="Total 2 7 2 2" xfId="2589"/>
    <cellStyle name="Total 2 7 3" xfId="2541"/>
    <cellStyle name="Total 2 8" xfId="2486"/>
    <cellStyle name="Total 2 8 2" xfId="2590"/>
    <cellStyle name="Total 2 9" xfId="2535"/>
    <cellStyle name="ts97" xfId="2429"/>
    <cellStyle name="u" xfId="2430"/>
    <cellStyle name="Undefined" xfId="2431"/>
    <cellStyle name="Warning Text 2" xfId="2432"/>
    <cellStyle name="Warnings" xfId="2433"/>
    <cellStyle name="Warnings 2" xfId="2434"/>
    <cellStyle name="Warnings 3" xfId="2435"/>
    <cellStyle name="Warnings 3 2" xfId="2436"/>
    <cellStyle name="Warnings 4" xfId="2437"/>
  </cellStyles>
  <dxfs count="8">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colors>
    <mruColors>
      <color rgb="FFE0E0E2"/>
      <color rgb="FF3182BD"/>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595241450794482E-2"/>
          <c:y val="0.14112986777251837"/>
          <c:w val="0.8990186386114386"/>
          <c:h val="0.41418980996663085"/>
        </c:manualLayout>
      </c:layout>
      <c:barChart>
        <c:barDir val="col"/>
        <c:grouping val="clustered"/>
        <c:varyColors val="0"/>
        <c:ser>
          <c:idx val="0"/>
          <c:order val="0"/>
          <c:tx>
            <c:strRef>
              <c:f>'Controls wales hb'!$E$4</c:f>
              <c:strCache>
                <c:ptCount val="1"/>
                <c:pt idx="0">
                  <c:v>boys</c:v>
                </c:pt>
              </c:strCache>
            </c:strRef>
          </c:tx>
          <c:spPr>
            <a:solidFill>
              <a:srgbClr val="3182BD"/>
            </a:solidFill>
          </c:spPr>
          <c:invertIfNegative val="0"/>
          <c:dLbls>
            <c:spPr>
              <a:noFill/>
              <a:ln>
                <a:noFill/>
              </a:ln>
              <a:effectLst/>
            </c:spPr>
            <c:txPr>
              <a:bodyPr/>
              <a:lstStyle/>
              <a:p>
                <a:pPr>
                  <a:defRPr sz="800" b="1">
                    <a:solidFill>
                      <a:srgbClr val="E0E0E2"/>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'Controls wales hb'!$B$21:$B$27</c:f>
              <c:strCache>
                <c:ptCount val="7"/>
                <c:pt idx="0">
                  <c:v>Betsi Cadwaladr UHB</c:v>
                </c:pt>
                <c:pt idx="1">
                  <c:v>Powys THB</c:v>
                </c:pt>
                <c:pt idx="2">
                  <c:v>Hywel Dda UHB</c:v>
                </c:pt>
                <c:pt idx="3">
                  <c:v>ABM UHB</c:v>
                </c:pt>
                <c:pt idx="4">
                  <c:v>Cardiff and Vale UHB</c:v>
                </c:pt>
                <c:pt idx="5">
                  <c:v>Cwm Taf UHB</c:v>
                </c:pt>
                <c:pt idx="6">
                  <c:v>Aneurin Bevan UHB</c:v>
                </c:pt>
              </c:strCache>
            </c:strRef>
          </c:cat>
          <c:val>
            <c:numRef>
              <c:f>'Controls wales hb'!$D$21:$D$27</c:f>
              <c:numCache>
                <c:formatCode>General</c:formatCode>
                <c:ptCount val="7"/>
                <c:pt idx="0">
                  <c:v>30</c:v>
                </c:pt>
                <c:pt idx="1">
                  <c:v>28.000000000000004</c:v>
                </c:pt>
                <c:pt idx="2">
                  <c:v>30</c:v>
                </c:pt>
                <c:pt idx="3">
                  <c:v>28.999999999999996</c:v>
                </c:pt>
                <c:pt idx="4">
                  <c:v>32</c:v>
                </c:pt>
                <c:pt idx="5">
                  <c:v>22</c:v>
                </c:pt>
                <c:pt idx="6">
                  <c:v>28.999999999999996</c:v>
                </c:pt>
              </c:numCache>
            </c:numRef>
          </c:val>
          <c:extLst>
            <c:ext xmlns:c16="http://schemas.microsoft.com/office/drawing/2014/chart" uri="{C3380CC4-5D6E-409C-BE32-E72D297353CC}">
              <c16:uniqueId val="{00000000-1D2B-4240-8866-3D48ECBFF2BE}"/>
            </c:ext>
          </c:extLst>
        </c:ser>
        <c:dLbls>
          <c:showLegendKey val="0"/>
          <c:showVal val="1"/>
          <c:showCatName val="0"/>
          <c:showSerName val="0"/>
          <c:showPercent val="0"/>
          <c:showBubbleSize val="0"/>
        </c:dLbls>
        <c:gapWidth val="150"/>
        <c:overlap val="-25"/>
        <c:axId val="178967680"/>
        <c:axId val="196085248"/>
      </c:barChart>
      <c:lineChart>
        <c:grouping val="standard"/>
        <c:varyColors val="0"/>
        <c:ser>
          <c:idx val="2"/>
          <c:order val="1"/>
          <c:tx>
            <c:strRef>
              <c:f>'Controls wales hb'!$B$28</c:f>
              <c:strCache>
                <c:ptCount val="1"/>
                <c:pt idx="0">
                  <c:v>Wales</c:v>
                </c:pt>
              </c:strCache>
            </c:strRef>
          </c:tx>
          <c:spPr>
            <a:ln>
              <a:solidFill>
                <a:srgbClr val="FF0000"/>
              </a:solidFill>
            </a:ln>
          </c:spPr>
          <c:marker>
            <c:symbol val="none"/>
          </c:marker>
          <c:trendline>
            <c:spPr>
              <a:ln w="28575">
                <a:solidFill>
                  <a:srgbClr val="FF0000"/>
                </a:solidFill>
              </a:ln>
            </c:spPr>
            <c:trendlineType val="linear"/>
            <c:forward val="0.5"/>
            <c:backward val="0.5"/>
            <c:dispRSqr val="0"/>
            <c:dispEq val="0"/>
          </c:trendline>
          <c:cat>
            <c:multiLvlStrRef>
              <c:f>#REF!</c:f>
            </c:multiLvlStrRef>
          </c:cat>
          <c:val>
            <c:numRef>
              <c:f>'Controls wales hb'!$D$28:$J$28</c:f>
              <c:numCache>
                <c:formatCode>General</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1-1D2B-4240-8866-3D48ECBFF2BE}"/>
            </c:ext>
          </c:extLst>
        </c:ser>
        <c:dLbls>
          <c:showLegendKey val="0"/>
          <c:showVal val="0"/>
          <c:showCatName val="0"/>
          <c:showSerName val="0"/>
          <c:showPercent val="0"/>
          <c:showBubbleSize val="0"/>
        </c:dLbls>
        <c:marker val="1"/>
        <c:smooth val="0"/>
        <c:axId val="178967680"/>
        <c:axId val="196085248"/>
      </c:lineChart>
      <c:catAx>
        <c:axId val="178967680"/>
        <c:scaling>
          <c:orientation val="minMax"/>
        </c:scaling>
        <c:delete val="0"/>
        <c:axPos val="b"/>
        <c:numFmt formatCode="General" sourceLinked="1"/>
        <c:majorTickMark val="none"/>
        <c:minorTickMark val="none"/>
        <c:tickLblPos val="nextTo"/>
        <c:txPr>
          <a:bodyPr rot="-5400000" vert="horz"/>
          <a:lstStyle/>
          <a:p>
            <a:pPr>
              <a:defRPr sz="900">
                <a:latin typeface="Verdana" pitchFamily="34" charset="0"/>
                <a:ea typeface="Verdana" pitchFamily="34" charset="0"/>
                <a:cs typeface="Verdana" pitchFamily="34" charset="0"/>
              </a:defRPr>
            </a:pPr>
            <a:endParaRPr lang="en-US"/>
          </a:p>
        </c:txPr>
        <c:crossAx val="196085248"/>
        <c:crosses val="autoZero"/>
        <c:auto val="1"/>
        <c:lblAlgn val="ctr"/>
        <c:lblOffset val="100"/>
        <c:noMultiLvlLbl val="0"/>
      </c:catAx>
      <c:valAx>
        <c:axId val="196085248"/>
        <c:scaling>
          <c:orientation val="minMax"/>
          <c:min val="0"/>
        </c:scaling>
        <c:delete val="1"/>
        <c:axPos val="l"/>
        <c:numFmt formatCode="General" sourceLinked="1"/>
        <c:majorTickMark val="out"/>
        <c:minorTickMark val="none"/>
        <c:tickLblPos val="none"/>
        <c:crossAx val="178967680"/>
        <c:crosses val="autoZero"/>
        <c:crossBetween val="between"/>
      </c:valAx>
    </c:plotArea>
    <c:plotVisOnly val="1"/>
    <c:dispBlanksAs val="gap"/>
    <c:showDLblsOverMax val="0"/>
  </c:chart>
  <c:spPr>
    <a:ln>
      <a:noFill/>
    </a:ln>
  </c:spPr>
  <c:printSettings>
    <c:headerFooter/>
    <c:pageMargins b="0.75000000000000655" l="0.70000000000000062" r="0.70000000000000062" t="0.750000000000006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778227808027925E-2"/>
          <c:y val="0.12999532453245344"/>
          <c:w val="0.96294198752149662"/>
          <c:h val="0.66803107810781126"/>
        </c:manualLayout>
      </c:layout>
      <c:barChart>
        <c:barDir val="col"/>
        <c:grouping val="clustered"/>
        <c:varyColors val="0"/>
        <c:ser>
          <c:idx val="0"/>
          <c:order val="0"/>
          <c:tx>
            <c:strRef>
              <c:f>'Controls comparison'!$E$18</c:f>
              <c:strCache>
                <c:ptCount val="1"/>
                <c:pt idx="0">
                  <c:v>Eating fruit once a day or moreboys11</c:v>
                </c:pt>
              </c:strCache>
            </c:strRef>
          </c:tx>
          <c:spPr>
            <a:solidFill>
              <a:srgbClr val="3182BD"/>
            </a:solidFill>
          </c:spPr>
          <c:invertIfNegative val="0"/>
          <c:dLbls>
            <c:spPr>
              <a:noFill/>
              <a:ln>
                <a:noFill/>
              </a:ln>
              <a:effectLst>
                <a:outerShdw sx="1000" sy="1000" algn="ctr" rotWithShape="0">
                  <a:srgbClr val="000000"/>
                </a:outerShdw>
              </a:effectLst>
            </c:spPr>
            <c:txPr>
              <a:bodyPr rot="0" anchor="b" anchorCtr="1"/>
              <a:lstStyle/>
              <a:p>
                <a:pPr>
                  <a:defRPr sz="800" b="1">
                    <a:ln w="127">
                      <a:noFill/>
                    </a:ln>
                    <a:solidFill>
                      <a:srgbClr val="E0E0E2"/>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'Controls comparison'!$H$8:$H$14</c:f>
              <c:strCache>
                <c:ptCount val="7"/>
                <c:pt idx="0">
                  <c:v>Scotland</c:v>
                </c:pt>
                <c:pt idx="1">
                  <c:v>Ireland</c:v>
                </c:pt>
                <c:pt idx="2">
                  <c:v>England</c:v>
                </c:pt>
                <c:pt idx="3">
                  <c:v>Wales</c:v>
                </c:pt>
                <c:pt idx="5">
                  <c:v>Canada &amp; Belgium (Wallonia)</c:v>
                </c:pt>
                <c:pt idx="6">
                  <c:v>Greenland</c:v>
                </c:pt>
              </c:strCache>
            </c:strRef>
          </c:cat>
          <c:val>
            <c:numRef>
              <c:f>'Controls comparison'!$D$23:$D$29</c:f>
              <c:numCache>
                <c:formatCode>General</c:formatCode>
                <c:ptCount val="7"/>
                <c:pt idx="0">
                  <c:v>41</c:v>
                </c:pt>
                <c:pt idx="1">
                  <c:v>44</c:v>
                </c:pt>
                <c:pt idx="2">
                  <c:v>42</c:v>
                </c:pt>
                <c:pt idx="3">
                  <c:v>34</c:v>
                </c:pt>
                <c:pt idx="5">
                  <c:v>53</c:v>
                </c:pt>
                <c:pt idx="6">
                  <c:v>15</c:v>
                </c:pt>
              </c:numCache>
            </c:numRef>
          </c:val>
          <c:extLst>
            <c:ext xmlns:c16="http://schemas.microsoft.com/office/drawing/2014/chart" uri="{C3380CC4-5D6E-409C-BE32-E72D297353CC}">
              <c16:uniqueId val="{00000000-CCA7-410F-9640-98D311C3F448}"/>
            </c:ext>
          </c:extLst>
        </c:ser>
        <c:dLbls>
          <c:showLegendKey val="0"/>
          <c:showVal val="1"/>
          <c:showCatName val="0"/>
          <c:showSerName val="0"/>
          <c:showPercent val="0"/>
          <c:showBubbleSize val="0"/>
        </c:dLbls>
        <c:gapWidth val="150"/>
        <c:overlap val="-25"/>
        <c:axId val="99025280"/>
        <c:axId val="99026816"/>
      </c:barChart>
      <c:lineChart>
        <c:grouping val="standard"/>
        <c:varyColors val="0"/>
        <c:ser>
          <c:idx val="2"/>
          <c:order val="1"/>
          <c:tx>
            <c:strRef>
              <c:f>'Controls comparison'!$B$22</c:f>
              <c:strCache>
                <c:ptCount val="1"/>
                <c:pt idx="0">
                  <c:v>HBSC_MEMBER</c:v>
                </c:pt>
              </c:strCache>
            </c:strRef>
          </c:tx>
          <c:spPr>
            <a:ln w="22225">
              <a:solidFill>
                <a:srgbClr val="FF0000"/>
              </a:solidFill>
            </a:ln>
          </c:spPr>
          <c:marker>
            <c:symbol val="none"/>
          </c:marker>
          <c:trendline>
            <c:spPr>
              <a:ln w="28575">
                <a:solidFill>
                  <a:srgbClr val="FF0000"/>
                </a:solidFill>
                <a:prstDash val="solid"/>
              </a:ln>
            </c:spPr>
            <c:trendlineType val="linear"/>
            <c:forward val="0.5"/>
            <c:backward val="0.5"/>
            <c:dispRSqr val="0"/>
            <c:dispEq val="0"/>
          </c:trendline>
          <c:cat>
            <c:multiLvlStrRef>
              <c:f>#REF!</c:f>
            </c:multiLvlStrRef>
          </c:cat>
          <c:val>
            <c:numRef>
              <c:f>'Controls comparison'!$D$22:$J$22</c:f>
              <c:numCache>
                <c:formatCode>0.00</c:formatCode>
                <c:ptCount val="7"/>
                <c:pt idx="0" formatCode="General">
                  <c:v>41</c:v>
                </c:pt>
                <c:pt idx="1">
                  <c:v>41</c:v>
                </c:pt>
                <c:pt idx="2">
                  <c:v>41</c:v>
                </c:pt>
                <c:pt idx="3">
                  <c:v>41</c:v>
                </c:pt>
                <c:pt idx="4">
                  <c:v>41</c:v>
                </c:pt>
                <c:pt idx="5">
                  <c:v>41</c:v>
                </c:pt>
                <c:pt idx="6">
                  <c:v>41</c:v>
                </c:pt>
              </c:numCache>
            </c:numRef>
          </c:val>
          <c:smooth val="0"/>
          <c:extLst>
            <c:ext xmlns:c16="http://schemas.microsoft.com/office/drawing/2014/chart" uri="{C3380CC4-5D6E-409C-BE32-E72D297353CC}">
              <c16:uniqueId val="{00000001-CCA7-410F-9640-98D311C3F448}"/>
            </c:ext>
          </c:extLst>
        </c:ser>
        <c:dLbls>
          <c:showLegendKey val="0"/>
          <c:showVal val="0"/>
          <c:showCatName val="0"/>
          <c:showSerName val="0"/>
          <c:showPercent val="0"/>
          <c:showBubbleSize val="0"/>
        </c:dLbls>
        <c:marker val="1"/>
        <c:smooth val="0"/>
        <c:axId val="99025280"/>
        <c:axId val="99026816"/>
      </c:lineChart>
      <c:catAx>
        <c:axId val="99025280"/>
        <c:scaling>
          <c:orientation val="minMax"/>
        </c:scaling>
        <c:delete val="0"/>
        <c:axPos val="b"/>
        <c:numFmt formatCode="General" sourceLinked="1"/>
        <c:majorTickMark val="none"/>
        <c:minorTickMark val="none"/>
        <c:tickLblPos val="nextTo"/>
        <c:txPr>
          <a:bodyPr rot="0" vert="horz"/>
          <a:lstStyle/>
          <a:p>
            <a:pPr>
              <a:defRPr sz="900">
                <a:latin typeface="Verdana" pitchFamily="34" charset="0"/>
                <a:ea typeface="Verdana" pitchFamily="34" charset="0"/>
                <a:cs typeface="Verdana" pitchFamily="34" charset="0"/>
              </a:defRPr>
            </a:pPr>
            <a:endParaRPr lang="en-US"/>
          </a:p>
        </c:txPr>
        <c:crossAx val="99026816"/>
        <c:crosses val="autoZero"/>
        <c:auto val="1"/>
        <c:lblAlgn val="ctr"/>
        <c:lblOffset val="100"/>
        <c:noMultiLvlLbl val="0"/>
      </c:catAx>
      <c:valAx>
        <c:axId val="99026816"/>
        <c:scaling>
          <c:orientation val="minMax"/>
          <c:min val="0"/>
        </c:scaling>
        <c:delete val="1"/>
        <c:axPos val="l"/>
        <c:numFmt formatCode="General" sourceLinked="1"/>
        <c:majorTickMark val="out"/>
        <c:minorTickMark val="none"/>
        <c:tickLblPos val="none"/>
        <c:crossAx val="99025280"/>
        <c:crosses val="autoZero"/>
        <c:crossBetween val="between"/>
      </c:valAx>
    </c:plotArea>
    <c:plotVisOnly val="1"/>
    <c:dispBlanksAs val="gap"/>
    <c:showDLblsOverMax val="0"/>
  </c:chart>
  <c:spPr>
    <a:ln>
      <a:noFill/>
    </a:ln>
  </c:spPr>
  <c:printSettings>
    <c:headerFooter/>
    <c:pageMargins b="0.75000000000000677" l="0.70000000000000062" r="0.70000000000000062" t="0.75000000000000677" header="0.30000000000000032" footer="0.30000000000000032"/>
    <c:pageSetup/>
  </c:printSettings>
  <c:userShapes r:id="rId1"/>
</c:chartSpace>
</file>

<file path=xl/ctrlProps/ctrlProp1.xml><?xml version="1.0" encoding="utf-8"?>
<formControlPr xmlns="http://schemas.microsoft.com/office/spreadsheetml/2009/9/main" objectType="List" dx="16" fmlaLink="'Controls wales hb'!$E$12" fmlaRange="'Controls wales hb'!$B$4:$B$16" noThreeD="1" sel="1" val="0"/>
</file>

<file path=xl/ctrlProps/ctrlProp2.xml><?xml version="1.0" encoding="utf-8"?>
<formControlPr xmlns="http://schemas.microsoft.com/office/spreadsheetml/2009/9/main" objectType="List" dx="16" fmlaLink="'Controls wales hb'!$E$13" fmlaRange="'Controls wales hb'!$I$7:$I$9" noThreeD="1" sel="1" val="0"/>
</file>

<file path=xl/ctrlProps/ctrlProp3.xml><?xml version="1.0" encoding="utf-8"?>
<formControlPr xmlns="http://schemas.microsoft.com/office/spreadsheetml/2009/9/main" objectType="List" dx="16" fmlaLink="'Controls comparison'!$E$13" fmlaRange="'Controls comparison'!$B$4:$B$13" noThreeD="1" sel="1" val="0"/>
</file>

<file path=xl/ctrlProps/ctrlProp4.xml><?xml version="1.0" encoding="utf-8"?>
<formControlPr xmlns="http://schemas.microsoft.com/office/spreadsheetml/2009/9/main" objectType="List" dx="16" fmlaLink="'Controls comparison'!$E$14" fmlaRange="'Controls comparison'!$J$9:$J$10" noThreeD="1" sel="1" val="0"/>
</file>

<file path=xl/ctrlProps/ctrlProp5.xml><?xml version="1.0" encoding="utf-8"?>
<formControlPr xmlns="http://schemas.microsoft.com/office/spreadsheetml/2009/9/main" objectType="List" dx="16" fmlaLink="'Controls comparison'!$E$15" fmlaRange="'Controls comparison'!$I$9:$I$11" noThreeD="1" sel="1" val="0"/>
</file>

<file path=xl/drawings/_rels/drawing1.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image" Target="../media/image3.emf"/><Relationship Id="rId7" Type="http://schemas.openxmlformats.org/officeDocument/2006/relationships/hyperlink" Target="#'tech guide'!A1"/><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comparison output'!A1"/><Relationship Id="rId5" Type="http://schemas.openxmlformats.org/officeDocument/2006/relationships/hyperlink" Target="#'Wales HB output'!A1"/><Relationship Id="rId4" Type="http://schemas.openxmlformats.org/officeDocument/2006/relationships/hyperlink" Target="#Introduction!A1"/><Relationship Id="rId9" Type="http://schemas.openxmlformats.org/officeDocument/2006/relationships/hyperlink" Target="#'Copy tables and charts'!A1"/></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Wales HB output'!B38"/><Relationship Id="rId3" Type="http://schemas.openxmlformats.org/officeDocument/2006/relationships/hyperlink" Target="#'Building sheet'!A1"/><Relationship Id="rId7" Type="http://schemas.openxmlformats.org/officeDocument/2006/relationships/image" Target="../media/image2.jpeg"/><Relationship Id="rId12" Type="http://schemas.openxmlformats.org/officeDocument/2006/relationships/hyperlink" Target="#'interpretation guide'!A1"/><Relationship Id="rId2" Type="http://schemas.openxmlformats.org/officeDocument/2006/relationships/hyperlink" Target="#Introduction!A1"/><Relationship Id="rId1" Type="http://schemas.openxmlformats.org/officeDocument/2006/relationships/chart" Target="../charts/chart1.xml"/><Relationship Id="rId6" Type="http://schemas.openxmlformats.org/officeDocument/2006/relationships/hyperlink" Target="#'Copy tables and charts'!A1"/><Relationship Id="rId11" Type="http://schemas.openxmlformats.org/officeDocument/2006/relationships/hyperlink" Target="#'tech guide'!A1"/><Relationship Id="rId5" Type="http://schemas.openxmlformats.org/officeDocument/2006/relationships/hyperlink" Target="#'2010-14 LE Data'!A1"/><Relationship Id="rId10" Type="http://schemas.openxmlformats.org/officeDocument/2006/relationships/hyperlink" Target="#'comparison output'!A1"/><Relationship Id="rId4" Type="http://schemas.openxmlformats.org/officeDocument/2006/relationships/hyperlink" Target="#README!A1"/><Relationship Id="rId9" Type="http://schemas.openxmlformats.org/officeDocument/2006/relationships/image" Target="../media/image4.emf"/></Relationships>
</file>

<file path=xl/drawings/_rels/drawing4.xml.rels><?xml version="1.0" encoding="UTF-8" standalone="yes"?>
<Relationships xmlns="http://schemas.openxmlformats.org/package/2006/relationships"><Relationship Id="rId8" Type="http://schemas.openxmlformats.org/officeDocument/2006/relationships/hyperlink" Target="#'tech guide'!A1"/><Relationship Id="rId13" Type="http://schemas.openxmlformats.org/officeDocument/2006/relationships/chart" Target="../charts/chart2.xml"/><Relationship Id="rId3" Type="http://schemas.openxmlformats.org/officeDocument/2006/relationships/image" Target="../media/image6.emf"/><Relationship Id="rId7" Type="http://schemas.openxmlformats.org/officeDocument/2006/relationships/hyperlink" Target="#'Wales HB output'!A1"/><Relationship Id="rId12" Type="http://schemas.openxmlformats.org/officeDocument/2006/relationships/image" Target="../media/image1.png"/><Relationship Id="rId2" Type="http://schemas.openxmlformats.org/officeDocument/2006/relationships/hyperlink" Target="#'comparison output'!A1"/><Relationship Id="rId1" Type="http://schemas.openxmlformats.org/officeDocument/2006/relationships/image" Target="../media/image5.emf"/><Relationship Id="rId6" Type="http://schemas.openxmlformats.org/officeDocument/2006/relationships/hyperlink" Target="#Introduction!A1"/><Relationship Id="rId11" Type="http://schemas.openxmlformats.org/officeDocument/2006/relationships/image" Target="../media/image2.jpeg"/><Relationship Id="rId5" Type="http://schemas.openxmlformats.org/officeDocument/2006/relationships/image" Target="../media/image7.emf"/><Relationship Id="rId10" Type="http://schemas.openxmlformats.org/officeDocument/2006/relationships/hyperlink" Target="#'Copy tables and charts'!A1"/><Relationship Id="rId4" Type="http://schemas.openxmlformats.org/officeDocument/2006/relationships/hyperlink" Target="#'comparison output'!B45"/><Relationship Id="rId9" Type="http://schemas.openxmlformats.org/officeDocument/2006/relationships/hyperlink" Target="#'interpretation guide'!A1"/></Relationships>
</file>

<file path=xl/drawings/_rels/drawing6.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hyperlink" Target="#README!A1"/><Relationship Id="rId7" Type="http://schemas.openxmlformats.org/officeDocument/2006/relationships/image" Target="../media/image1.png"/><Relationship Id="rId2" Type="http://schemas.openxmlformats.org/officeDocument/2006/relationships/hyperlink" Target="#'comparison output'!A1"/><Relationship Id="rId1" Type="http://schemas.openxmlformats.org/officeDocument/2006/relationships/hyperlink" Target="#Introduction!A1"/><Relationship Id="rId6" Type="http://schemas.openxmlformats.org/officeDocument/2006/relationships/image" Target="../media/image2.jpeg"/><Relationship Id="rId11" Type="http://schemas.openxmlformats.org/officeDocument/2006/relationships/hyperlink" Target="#'tech guide'!B10"/><Relationship Id="rId5" Type="http://schemas.openxmlformats.org/officeDocument/2006/relationships/hyperlink" Target="#'Copy tables and charts'!A1"/><Relationship Id="rId10" Type="http://schemas.openxmlformats.org/officeDocument/2006/relationships/hyperlink" Target="#'tech guide'!B38"/><Relationship Id="rId4" Type="http://schemas.openxmlformats.org/officeDocument/2006/relationships/hyperlink" Target="#'interpretation guide'!A1"/><Relationship Id="rId9" Type="http://schemas.openxmlformats.org/officeDocument/2006/relationships/hyperlink" Target="#'Wales HB output'!A1"/></Relationships>
</file>

<file path=xl/drawings/_rels/drawing7.xml.rels><?xml version="1.0" encoding="UTF-8" standalone="yes"?>
<Relationships xmlns="http://schemas.openxmlformats.org/package/2006/relationships"><Relationship Id="rId8" Type="http://schemas.openxmlformats.org/officeDocument/2006/relationships/hyperlink" Target="#'tech guide'!A1"/><Relationship Id="rId3" Type="http://schemas.openxmlformats.org/officeDocument/2006/relationships/image" Target="../media/image2.jpeg"/><Relationship Id="rId7" Type="http://schemas.openxmlformats.org/officeDocument/2006/relationships/hyperlink" Target="#'comparison output'!A1"/><Relationship Id="rId2" Type="http://schemas.openxmlformats.org/officeDocument/2006/relationships/image" Target="../media/image10.emf"/><Relationship Id="rId1" Type="http://schemas.openxmlformats.org/officeDocument/2006/relationships/image" Target="../media/image9.png"/><Relationship Id="rId6" Type="http://schemas.openxmlformats.org/officeDocument/2006/relationships/hyperlink" Target="#'Wales HB output'!A1"/><Relationship Id="rId5" Type="http://schemas.openxmlformats.org/officeDocument/2006/relationships/hyperlink" Target="#Introduction!A1"/><Relationship Id="rId10" Type="http://schemas.openxmlformats.org/officeDocument/2006/relationships/hyperlink" Target="#'Copy tables and charts'!A1"/><Relationship Id="rId4" Type="http://schemas.openxmlformats.org/officeDocument/2006/relationships/image" Target="../media/image1.png"/><Relationship Id="rId9" Type="http://schemas.openxmlformats.org/officeDocument/2006/relationships/hyperlink" Target="#'2010-14 LE Data'!A1"/></Relationships>
</file>

<file path=xl/drawings/_rels/drawing8.xml.rels><?xml version="1.0" encoding="UTF-8" standalone="yes"?>
<Relationships xmlns="http://schemas.openxmlformats.org/package/2006/relationships"><Relationship Id="rId8" Type="http://schemas.openxmlformats.org/officeDocument/2006/relationships/hyperlink" Target="#'Technical guide'!A1"/><Relationship Id="rId13" Type="http://schemas.openxmlformats.org/officeDocument/2006/relationships/image" Target="../media/image1.png"/><Relationship Id="rId3" Type="http://schemas.openxmlformats.org/officeDocument/2006/relationships/image" Target="../media/image13.png"/><Relationship Id="rId7" Type="http://schemas.openxmlformats.org/officeDocument/2006/relationships/hyperlink" Target="#'Current snapshot'!A1"/><Relationship Id="rId12" Type="http://schemas.openxmlformats.org/officeDocument/2006/relationships/image" Target="../media/image2.jpeg"/><Relationship Id="rId17" Type="http://schemas.openxmlformats.org/officeDocument/2006/relationships/hyperlink" Target="#'interpretation guide'!A1"/><Relationship Id="rId2" Type="http://schemas.openxmlformats.org/officeDocument/2006/relationships/image" Target="../media/image12.png"/><Relationship Id="rId16" Type="http://schemas.openxmlformats.org/officeDocument/2006/relationships/hyperlink" Target="#'tech guide'!A1"/><Relationship Id="rId1" Type="http://schemas.openxmlformats.org/officeDocument/2006/relationships/image" Target="../media/image11.emf"/><Relationship Id="rId6" Type="http://schemas.openxmlformats.org/officeDocument/2006/relationships/hyperlink" Target="#'Trends '!A1"/><Relationship Id="rId11" Type="http://schemas.openxmlformats.org/officeDocument/2006/relationships/hyperlink" Target="#Introduction!A1"/><Relationship Id="rId5" Type="http://schemas.openxmlformats.org/officeDocument/2006/relationships/image" Target="../media/image15.png"/><Relationship Id="rId15" Type="http://schemas.openxmlformats.org/officeDocument/2006/relationships/hyperlink" Target="#'comparison output'!A1"/><Relationship Id="rId10" Type="http://schemas.openxmlformats.org/officeDocument/2006/relationships/hyperlink" Target="#'Copy tables and charts'!A1"/><Relationship Id="rId4" Type="http://schemas.openxmlformats.org/officeDocument/2006/relationships/image" Target="../media/image14.png"/><Relationship Id="rId9" Type="http://schemas.openxmlformats.org/officeDocument/2006/relationships/hyperlink" Target="#'Interpretation guide'!A1"/><Relationship Id="rId14" Type="http://schemas.openxmlformats.org/officeDocument/2006/relationships/hyperlink" Target="#'Wales HB output'!A1"/></Relationships>
</file>

<file path=xl/drawings/drawing1.xml><?xml version="1.0" encoding="utf-8"?>
<xdr:wsDr xmlns:xdr="http://schemas.openxmlformats.org/drawingml/2006/spreadsheetDrawing" xmlns:a="http://schemas.openxmlformats.org/drawingml/2006/main">
  <xdr:twoCellAnchor editAs="absolute">
    <xdr:from>
      <xdr:col>0</xdr:col>
      <xdr:colOff>561952</xdr:colOff>
      <xdr:row>8</xdr:row>
      <xdr:rowOff>23813</xdr:rowOff>
    </xdr:from>
    <xdr:to>
      <xdr:col>4</xdr:col>
      <xdr:colOff>48502</xdr:colOff>
      <xdr:row>19</xdr:row>
      <xdr:rowOff>151447</xdr:rowOff>
    </xdr:to>
    <xdr:pic>
      <xdr:nvPicPr>
        <xdr:cNvPr id="30" name="Picture 10"/>
        <xdr:cNvPicPr>
          <a:picLocks noChangeAspect="1" noChangeArrowheads="1"/>
        </xdr:cNvPicPr>
      </xdr:nvPicPr>
      <xdr:blipFill>
        <a:blip xmlns:r="http://schemas.openxmlformats.org/officeDocument/2006/relationships" r:embed="rId1" cstate="print"/>
        <a:srcRect t="638"/>
        <a:stretch>
          <a:fillRect/>
        </a:stretch>
      </xdr:blipFill>
      <xdr:spPr bwMode="auto">
        <a:xfrm>
          <a:off x="561952" y="1547813"/>
          <a:ext cx="1944000" cy="2223134"/>
        </a:xfrm>
        <a:prstGeom prst="rect">
          <a:avLst/>
        </a:prstGeom>
        <a:noFill/>
      </xdr:spPr>
    </xdr:pic>
    <xdr:clientData/>
  </xdr:twoCellAnchor>
  <xdr:twoCellAnchor editAs="absolute">
    <xdr:from>
      <xdr:col>1</xdr:col>
      <xdr:colOff>14715</xdr:colOff>
      <xdr:row>20</xdr:row>
      <xdr:rowOff>28575</xdr:rowOff>
    </xdr:from>
    <xdr:to>
      <xdr:col>3</xdr:col>
      <xdr:colOff>652890</xdr:colOff>
      <xdr:row>22</xdr:row>
      <xdr:rowOff>168462</xdr:rowOff>
    </xdr:to>
    <xdr:pic>
      <xdr:nvPicPr>
        <xdr:cNvPr id="31" name="Picture 30" descr="PHW-Observatory-Logo.jpg"/>
        <xdr:cNvPicPr>
          <a:picLocks noChangeAspect="1"/>
        </xdr:cNvPicPr>
      </xdr:nvPicPr>
      <xdr:blipFill>
        <a:blip xmlns:r="http://schemas.openxmlformats.org/officeDocument/2006/relationships" r:embed="rId2" cstate="print">
          <a:clrChange>
            <a:clrFrom>
              <a:srgbClr val="7896C8"/>
            </a:clrFrom>
            <a:clrTo>
              <a:srgbClr val="7896C8">
                <a:alpha val="0"/>
              </a:srgbClr>
            </a:clrTo>
          </a:clrChange>
        </a:blip>
        <a:stretch>
          <a:fillRect/>
        </a:stretch>
      </xdr:blipFill>
      <xdr:spPr>
        <a:xfrm>
          <a:off x="595740" y="3838575"/>
          <a:ext cx="1857375" cy="520887"/>
        </a:xfrm>
        <a:prstGeom prst="rect">
          <a:avLst/>
        </a:prstGeom>
      </xdr:spPr>
    </xdr:pic>
    <xdr:clientData/>
  </xdr:twoCellAnchor>
  <xdr:twoCellAnchor editAs="absolute">
    <xdr:from>
      <xdr:col>0</xdr:col>
      <xdr:colOff>0</xdr:colOff>
      <xdr:row>0</xdr:row>
      <xdr:rowOff>95250</xdr:rowOff>
    </xdr:from>
    <xdr:to>
      <xdr:col>23</xdr:col>
      <xdr:colOff>457200</xdr:colOff>
      <xdr:row>7</xdr:row>
      <xdr:rowOff>19050</xdr:rowOff>
    </xdr:to>
    <xdr:grpSp>
      <xdr:nvGrpSpPr>
        <xdr:cNvPr id="17" name="Group 16"/>
        <xdr:cNvGrpSpPr>
          <a:grpSpLocks noChangeAspect="1"/>
        </xdr:cNvGrpSpPr>
      </xdr:nvGrpSpPr>
      <xdr:grpSpPr>
        <a:xfrm>
          <a:off x="0" y="95250"/>
          <a:ext cx="14497050" cy="1257300"/>
          <a:chOff x="0" y="95250"/>
          <a:chExt cx="14497050" cy="1257300"/>
        </a:xfrm>
      </xdr:grpSpPr>
      <xdr:pic>
        <xdr:nvPicPr>
          <xdr:cNvPr id="27656"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0" y="942975"/>
            <a:ext cx="14497050" cy="409575"/>
          </a:xfrm>
          <a:prstGeom prst="rect">
            <a:avLst/>
          </a:prstGeom>
          <a:noFill/>
        </xdr:spPr>
      </xdr:pic>
      <xdr:sp macro="" textlink="">
        <xdr:nvSpPr>
          <xdr:cNvPr id="10" name="Rectangle 9">
            <a:hlinkClick xmlns:r="http://schemas.openxmlformats.org/officeDocument/2006/relationships" r:id="rId4" tooltip="Introduction"/>
          </xdr:cNvPr>
          <xdr:cNvSpPr/>
        </xdr:nvSpPr>
        <xdr:spPr>
          <a:xfrm>
            <a:off x="257175" y="9429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5" tooltip="Wales health board"/>
          </xdr:cNvPr>
          <xdr:cNvSpPr/>
        </xdr:nvSpPr>
        <xdr:spPr>
          <a:xfrm>
            <a:off x="1352550" y="9429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6" tooltip="HBSC regions"/>
          </xdr:cNvPr>
          <xdr:cNvSpPr/>
        </xdr:nvSpPr>
        <xdr:spPr>
          <a:xfrm>
            <a:off x="2438400" y="9429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7" tooltip="Technical guide"/>
          </xdr:cNvPr>
          <xdr:cNvSpPr/>
        </xdr:nvSpPr>
        <xdr:spPr>
          <a:xfrm>
            <a:off x="7867650" y="9525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8" tooltip="Interpretation guide"/>
          </xdr:cNvPr>
          <xdr:cNvSpPr/>
        </xdr:nvSpPr>
        <xdr:spPr>
          <a:xfrm>
            <a:off x="8953500" y="9525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9" tooltip="How to copy charts &amp; tables"/>
          </xdr:cNvPr>
          <xdr:cNvSpPr/>
        </xdr:nvSpPr>
        <xdr:spPr>
          <a:xfrm>
            <a:off x="10039350" y="9525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33" name="Group 32"/>
          <xdr:cNvGrpSpPr/>
        </xdr:nvGrpSpPr>
        <xdr:grpSpPr>
          <a:xfrm>
            <a:off x="257175" y="95250"/>
            <a:ext cx="11601450" cy="714375"/>
            <a:chOff x="257175" y="95250"/>
            <a:chExt cx="11601450" cy="714375"/>
          </a:xfrm>
        </xdr:grpSpPr>
        <xdr:pic>
          <xdr:nvPicPr>
            <xdr:cNvPr id="34" name="Picture 33" descr="PHW-Observatory-Logo.jpg"/>
            <xdr:cNvPicPr>
              <a:picLocks/>
            </xdr:cNvPicPr>
          </xdr:nvPicPr>
          <xdr:blipFill>
            <a:blip xmlns:r="http://schemas.openxmlformats.org/officeDocument/2006/relationships" r:embed="rId2" cstate="print">
              <a:clrChange>
                <a:clrFrom>
                  <a:srgbClr val="7896C8"/>
                </a:clrFrom>
                <a:clrTo>
                  <a:srgbClr val="7896C8">
                    <a:alpha val="0"/>
                  </a:srgbClr>
                </a:clrTo>
              </a:clrChange>
            </a:blip>
            <a:stretch>
              <a:fillRect/>
            </a:stretch>
          </xdr:blipFill>
          <xdr:spPr>
            <a:xfrm>
              <a:off x="9877379" y="195858"/>
              <a:ext cx="1857375" cy="520887"/>
            </a:xfrm>
            <a:prstGeom prst="rect">
              <a:avLst/>
            </a:prstGeom>
          </xdr:spPr>
        </xdr:pic>
        <xdr:pic>
          <xdr:nvPicPr>
            <xdr:cNvPr id="35"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66699" y="104776"/>
              <a:ext cx="606803" cy="698400"/>
            </a:xfrm>
            <a:prstGeom prst="rect">
              <a:avLst/>
            </a:prstGeom>
            <a:noFill/>
            <a:ln>
              <a:solidFill>
                <a:schemeClr val="bg1"/>
              </a:solidFill>
            </a:ln>
          </xdr:spPr>
        </xdr:pic>
        <xdr:sp macro="" textlink="">
          <xdr:nvSpPr>
            <xdr:cNvPr id="36" name="TextBox 35"/>
            <xdr:cNvSpPr txBox="1"/>
          </xdr:nvSpPr>
          <xdr:spPr>
            <a:xfrm>
              <a:off x="952454" y="275002"/>
              <a:ext cx="7143795"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800" b="1" baseline="0" smtClean="0">
                  <a:solidFill>
                    <a:schemeClr val="bg1"/>
                  </a:solidFill>
                  <a:latin typeface="Verdana" pitchFamily="34" charset="0"/>
                  <a:ea typeface="Verdana" pitchFamily="34" charset="0"/>
                  <a:cs typeface="Verdana" pitchFamily="34" charset="0"/>
                </a:rPr>
                <a:t>Health Behaviour in School-aged Children, 2013/14</a:t>
              </a:r>
              <a:endParaRPr lang="en-GB" sz="1800" b="1">
                <a:solidFill>
                  <a:schemeClr val="bg1"/>
                </a:solidFill>
                <a:latin typeface="Verdana" pitchFamily="34" charset="0"/>
                <a:ea typeface="Verdana" pitchFamily="34" charset="0"/>
                <a:cs typeface="Verdana" pitchFamily="34" charset="0"/>
              </a:endParaRPr>
            </a:p>
          </xdr:txBody>
        </xdr:sp>
        <xdr:sp macro="" textlink="">
          <xdr:nvSpPr>
            <xdr:cNvPr id="37" name="Rectangle 36"/>
            <xdr:cNvSpPr/>
          </xdr:nvSpPr>
          <xdr:spPr>
            <a:xfrm>
              <a:off x="257175" y="95250"/>
              <a:ext cx="11601450" cy="714375"/>
            </a:xfrm>
            <a:prstGeom prst="rect">
              <a:avLst/>
            </a:prstGeom>
            <a:noFill/>
            <a:ln w="19050">
              <a:solidFill>
                <a:srgbClr val="E0E0E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xdr:from>
      <xdr:col>4</xdr:col>
      <xdr:colOff>76200</xdr:colOff>
      <xdr:row>7</xdr:row>
      <xdr:rowOff>142875</xdr:rowOff>
    </xdr:from>
    <xdr:to>
      <xdr:col>18</xdr:col>
      <xdr:colOff>161925</xdr:colOff>
      <xdr:row>25</xdr:row>
      <xdr:rowOff>142875</xdr:rowOff>
    </xdr:to>
    <xdr:sp macro="" textlink="">
      <xdr:nvSpPr>
        <xdr:cNvPr id="16" name="TextBox 15"/>
        <xdr:cNvSpPr txBox="1"/>
      </xdr:nvSpPr>
      <xdr:spPr>
        <a:xfrm>
          <a:off x="2533650" y="1476375"/>
          <a:ext cx="8620125" cy="3429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b="0">
              <a:solidFill>
                <a:schemeClr val="dk1"/>
              </a:solidFill>
              <a:latin typeface="Verdana" pitchFamily="34" charset="0"/>
              <a:ea typeface="Verdana" pitchFamily="34" charset="0"/>
              <a:cs typeface="Verdana" pitchFamily="34" charset="0"/>
            </a:rPr>
            <a:t>The</a:t>
          </a:r>
          <a:r>
            <a:rPr lang="en-GB" sz="1200" b="1">
              <a:solidFill>
                <a:schemeClr val="dk1"/>
              </a:solidFill>
              <a:latin typeface="Verdana" pitchFamily="34" charset="0"/>
              <a:ea typeface="Verdana" pitchFamily="34" charset="0"/>
              <a:cs typeface="Verdana" pitchFamily="34" charset="0"/>
            </a:rPr>
            <a:t> Health Behaviour in School-aged Children (HBSC) </a:t>
          </a:r>
          <a:r>
            <a:rPr lang="en-GB" sz="1200">
              <a:solidFill>
                <a:schemeClr val="dk1"/>
              </a:solidFill>
              <a:latin typeface="Verdana" pitchFamily="34" charset="0"/>
              <a:ea typeface="Verdana" pitchFamily="34" charset="0"/>
              <a:cs typeface="Verdana" pitchFamily="34" charset="0"/>
            </a:rPr>
            <a:t>study is a World Health Organization (WHO) collaborative cross-national study</a:t>
          </a:r>
          <a:r>
            <a:rPr lang="en-GB" sz="1200" baseline="0">
              <a:solidFill>
                <a:schemeClr val="dk1"/>
              </a:solidFill>
              <a:latin typeface="Verdana" pitchFamily="34" charset="0"/>
              <a:ea typeface="Verdana" pitchFamily="34" charset="0"/>
              <a:cs typeface="Verdana" pitchFamily="34" charset="0"/>
            </a:rPr>
            <a:t> </a:t>
          </a:r>
          <a:r>
            <a:rPr lang="en-GB" sz="1200">
              <a:solidFill>
                <a:schemeClr val="dk1"/>
              </a:solidFill>
              <a:latin typeface="Verdana" pitchFamily="34" charset="0"/>
              <a:ea typeface="Verdana" pitchFamily="34" charset="0"/>
              <a:cs typeface="Verdana" pitchFamily="34" charset="0"/>
            </a:rPr>
            <a:t>and is a key deliverer of national and international policy level data for </a:t>
          </a:r>
        </a:p>
        <a:p>
          <a:r>
            <a:rPr lang="en-GB" sz="1200">
              <a:solidFill>
                <a:schemeClr val="dk1"/>
              </a:solidFill>
              <a:latin typeface="Verdana" pitchFamily="34" charset="0"/>
              <a:ea typeface="Verdana" pitchFamily="34" charset="0"/>
              <a:cs typeface="Verdana" pitchFamily="34" charset="0"/>
            </a:rPr>
            <a:t>adolescent health. Every four years nationally representative data from 11, 13 and 15 year olds are collected in a large number of countries. Following each survey, results from these data are presented in an international report co-published with the WHO. </a:t>
          </a:r>
        </a:p>
        <a:p>
          <a:endParaRPr lang="en-GB" sz="1200">
            <a:solidFill>
              <a:schemeClr val="dk1"/>
            </a:solidFill>
            <a:latin typeface="Verdana" pitchFamily="34" charset="0"/>
            <a:ea typeface="Verdana" pitchFamily="34" charset="0"/>
            <a:cs typeface="Verdana" pitchFamily="34" charset="0"/>
          </a:endParaRPr>
        </a:p>
        <a:p>
          <a:r>
            <a:rPr lang="en-GB" sz="1200">
              <a:solidFill>
                <a:schemeClr val="dk1"/>
              </a:solidFill>
              <a:latin typeface="Verdana" pitchFamily="34" charset="0"/>
              <a:ea typeface="Verdana" pitchFamily="34" charset="0"/>
              <a:cs typeface="Verdana" pitchFamily="34" charset="0"/>
            </a:rPr>
            <a:t>The </a:t>
          </a:r>
          <a:r>
            <a:rPr lang="en-GB" sz="1200" b="1">
              <a:solidFill>
                <a:schemeClr val="dk1"/>
              </a:solidFill>
              <a:latin typeface="Verdana" pitchFamily="34" charset="0"/>
              <a:ea typeface="Verdana" pitchFamily="34" charset="0"/>
              <a:cs typeface="Verdana" pitchFamily="34" charset="0"/>
            </a:rPr>
            <a:t>main objectives</a:t>
          </a:r>
          <a:r>
            <a:rPr lang="en-GB" sz="1200" b="1" baseline="0">
              <a:solidFill>
                <a:schemeClr val="dk1"/>
              </a:solidFill>
              <a:latin typeface="Verdana" pitchFamily="34" charset="0"/>
              <a:ea typeface="Verdana" pitchFamily="34" charset="0"/>
              <a:cs typeface="Verdana" pitchFamily="34" charset="0"/>
            </a:rPr>
            <a:t> </a:t>
          </a:r>
          <a:r>
            <a:rPr lang="en-GB" sz="1200" baseline="0">
              <a:solidFill>
                <a:schemeClr val="dk1"/>
              </a:solidFill>
              <a:latin typeface="Verdana" pitchFamily="34" charset="0"/>
              <a:ea typeface="Verdana" pitchFamily="34" charset="0"/>
              <a:cs typeface="Verdana" pitchFamily="34" charset="0"/>
            </a:rPr>
            <a:t>of the study include:</a:t>
          </a:r>
        </a:p>
        <a:p>
          <a:endParaRPr lang="en-GB" sz="1200" baseline="0">
            <a:solidFill>
              <a:schemeClr val="dk1"/>
            </a:solidFill>
            <a:latin typeface="Verdana" pitchFamily="34" charset="0"/>
            <a:ea typeface="Verdana" pitchFamily="34" charset="0"/>
            <a:cs typeface="Verdana" pitchFamily="34" charset="0"/>
          </a:endParaRPr>
        </a:p>
        <a:p>
          <a:r>
            <a:rPr lang="en-GB" sz="1200" b="1">
              <a:solidFill>
                <a:srgbClr val="3182BD"/>
              </a:solidFill>
              <a:latin typeface="Verdana" pitchFamily="34" charset="0"/>
              <a:ea typeface="Verdana" pitchFamily="34" charset="0"/>
              <a:cs typeface="Verdana" pitchFamily="34" charset="0"/>
            </a:rPr>
            <a:t>1. </a:t>
          </a:r>
          <a:r>
            <a:rPr lang="en-GB" sz="1200" baseline="0" smtClean="0">
              <a:solidFill>
                <a:schemeClr val="dk1"/>
              </a:solidFill>
              <a:latin typeface="Verdana" pitchFamily="34" charset="0"/>
              <a:ea typeface="Verdana" pitchFamily="34" charset="0"/>
              <a:cs typeface="Verdana" pitchFamily="34" charset="0"/>
            </a:rPr>
            <a:t>to provide an in-depth understanding of young people’s health and well-being, including the social determinants of health; </a:t>
          </a:r>
        </a:p>
        <a:p>
          <a:r>
            <a:rPr lang="en-GB" sz="1200" b="1" baseline="0" smtClean="0">
              <a:solidFill>
                <a:srgbClr val="3182BD"/>
              </a:solidFill>
              <a:latin typeface="Verdana" pitchFamily="34" charset="0"/>
              <a:ea typeface="Verdana" pitchFamily="34" charset="0"/>
              <a:cs typeface="Verdana" pitchFamily="34" charset="0"/>
            </a:rPr>
            <a:t>2. </a:t>
          </a:r>
          <a:r>
            <a:rPr lang="en-GB" sz="1200" baseline="0" smtClean="0">
              <a:solidFill>
                <a:schemeClr val="dk1"/>
              </a:solidFill>
              <a:latin typeface="Verdana" pitchFamily="34" charset="0"/>
              <a:ea typeface="Verdana" pitchFamily="34" charset="0"/>
              <a:cs typeface="Verdana" pitchFamily="34" charset="0"/>
            </a:rPr>
            <a:t>to inform policy and practice to improve young people’s lives; </a:t>
          </a:r>
        </a:p>
        <a:p>
          <a:r>
            <a:rPr lang="en-GB" sz="1200" b="1" baseline="0" smtClean="0">
              <a:solidFill>
                <a:srgbClr val="3182BD"/>
              </a:solidFill>
              <a:latin typeface="Verdana" pitchFamily="34" charset="0"/>
              <a:ea typeface="Verdana" pitchFamily="34" charset="0"/>
              <a:cs typeface="Verdana" pitchFamily="34" charset="0"/>
            </a:rPr>
            <a:t>3. </a:t>
          </a:r>
          <a:r>
            <a:rPr lang="en-GB" sz="1200" baseline="0" smtClean="0">
              <a:solidFill>
                <a:schemeClr val="dk1"/>
              </a:solidFill>
              <a:latin typeface="Verdana" pitchFamily="34" charset="0"/>
              <a:ea typeface="Verdana" pitchFamily="34" charset="0"/>
              <a:cs typeface="Verdana" pitchFamily="34" charset="0"/>
            </a:rPr>
            <a:t>to disseminate findings to various groups, for example Welsh Government policy makers, local government, the NHS, teachers, parents, young people and researchers; and </a:t>
          </a:r>
        </a:p>
        <a:p>
          <a:r>
            <a:rPr lang="en-GB" sz="1200" b="1" baseline="0" smtClean="0">
              <a:solidFill>
                <a:srgbClr val="3182BD"/>
              </a:solidFill>
              <a:latin typeface="Verdana" pitchFamily="34" charset="0"/>
              <a:ea typeface="Verdana" pitchFamily="34" charset="0"/>
              <a:cs typeface="Verdana" pitchFamily="34" charset="0"/>
            </a:rPr>
            <a:t>4. </a:t>
          </a:r>
          <a:r>
            <a:rPr lang="en-GB" sz="1200" baseline="0" smtClean="0">
              <a:solidFill>
                <a:schemeClr val="dk1"/>
              </a:solidFill>
              <a:latin typeface="Verdana" pitchFamily="34" charset="0"/>
              <a:ea typeface="Verdana" pitchFamily="34" charset="0"/>
              <a:cs typeface="Verdana" pitchFamily="34" charset="0"/>
            </a:rPr>
            <a:t>to initiate and sustain national and international research on health behaviour and the social context of health among young people. </a:t>
          </a:r>
        </a:p>
        <a:p>
          <a:endParaRPr lang="en-GB" sz="1200" baseline="0" smtClean="0">
            <a:solidFill>
              <a:schemeClr val="dk1"/>
            </a:solidFill>
            <a:latin typeface="Verdana" pitchFamily="34" charset="0"/>
            <a:ea typeface="Verdana" pitchFamily="34" charset="0"/>
            <a:cs typeface="Verdana" pitchFamily="34" charset="0"/>
          </a:endParaRPr>
        </a:p>
        <a:p>
          <a:r>
            <a:rPr lang="en-GB" sz="1200">
              <a:solidFill>
                <a:schemeClr val="dk1"/>
              </a:solidFill>
              <a:latin typeface="Verdana" pitchFamily="34" charset="0"/>
              <a:ea typeface="Verdana" pitchFamily="34" charset="0"/>
              <a:cs typeface="Verdana" pitchFamily="34" charset="0"/>
            </a:rPr>
            <a:t>This</a:t>
          </a:r>
          <a:r>
            <a:rPr lang="en-GB" sz="1200" baseline="0">
              <a:solidFill>
                <a:schemeClr val="dk1"/>
              </a:solidFill>
              <a:latin typeface="Verdana" pitchFamily="34" charset="0"/>
              <a:ea typeface="Verdana" pitchFamily="34" charset="0"/>
              <a:cs typeface="Verdana" pitchFamily="34" charset="0"/>
            </a:rPr>
            <a:t> resource </a:t>
          </a:r>
          <a:r>
            <a:rPr lang="en-GB" sz="1200">
              <a:solidFill>
                <a:schemeClr val="dk1"/>
              </a:solidFill>
              <a:latin typeface="Verdana" pitchFamily="34" charset="0"/>
              <a:ea typeface="Verdana" pitchFamily="34" charset="0"/>
              <a:cs typeface="Verdana" pitchFamily="34" charset="0"/>
            </a:rPr>
            <a:t>presents information on a range of indicators on key health outcomes, health behaviours, and risk behaviours at a local, national and international level for adolescents aged 11-16 years.</a:t>
          </a:r>
        </a:p>
        <a:p>
          <a:endParaRPr lang="en-GB" sz="1000">
            <a:latin typeface="Verdana" pitchFamily="34" charset="0"/>
            <a:ea typeface="Verdana" pitchFamily="34" charset="0"/>
            <a:cs typeface="Verdana"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144461</xdr:colOff>
      <xdr:row>8</xdr:row>
      <xdr:rowOff>61910</xdr:rowOff>
    </xdr:from>
    <xdr:to>
      <xdr:col>13</xdr:col>
      <xdr:colOff>419649</xdr:colOff>
      <xdr:row>27</xdr:row>
      <xdr:rowOff>23360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8</xdr:row>
      <xdr:rowOff>50801</xdr:rowOff>
    </xdr:from>
    <xdr:to>
      <xdr:col>3</xdr:col>
      <xdr:colOff>504825</xdr:colOff>
      <xdr:row>21</xdr:row>
      <xdr:rowOff>133350</xdr:rowOff>
    </xdr:to>
    <xdr:sp macro="" textlink="">
      <xdr:nvSpPr>
        <xdr:cNvPr id="3" name="Rectangle 2"/>
        <xdr:cNvSpPr>
          <a:spLocks noChangeAspect="1"/>
        </xdr:cNvSpPr>
      </xdr:nvSpPr>
      <xdr:spPr>
        <a:xfrm>
          <a:off x="266700" y="1574801"/>
          <a:ext cx="2447925" cy="2559049"/>
        </a:xfrm>
        <a:prstGeom prst="rect">
          <a:avLst/>
        </a:prstGeom>
        <a:noFill/>
        <a:ln w="9525">
          <a:solidFill>
            <a:srgbClr val="3182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266700</xdr:colOff>
      <xdr:row>8</xdr:row>
      <xdr:rowOff>66675</xdr:rowOff>
    </xdr:from>
    <xdr:to>
      <xdr:col>3</xdr:col>
      <xdr:colOff>27739</xdr:colOff>
      <xdr:row>9</xdr:row>
      <xdr:rowOff>95775</xdr:rowOff>
    </xdr:to>
    <xdr:sp macro="" textlink="">
      <xdr:nvSpPr>
        <xdr:cNvPr id="4" name="TextBox 3"/>
        <xdr:cNvSpPr txBox="1"/>
      </xdr:nvSpPr>
      <xdr:spPr>
        <a:xfrm>
          <a:off x="266700" y="1609725"/>
          <a:ext cx="2313739" cy="219600"/>
        </a:xfrm>
        <a:prstGeom prst="rect">
          <a:avLst/>
        </a:prstGeom>
        <a:noFill/>
        <a:ln w="31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900" b="1">
              <a:solidFill>
                <a:sysClr val="windowText" lastClr="000000"/>
              </a:solidFill>
              <a:latin typeface="Verdana" pitchFamily="34" charset="0"/>
            </a:rPr>
            <a:t>Choose parameters:</a:t>
          </a:r>
          <a:endParaRPr lang="en-GB" sz="1100" b="1">
            <a:solidFill>
              <a:sysClr val="windowText" lastClr="000000"/>
            </a:solidFill>
            <a:latin typeface="Verdana" pitchFamily="34" charset="0"/>
          </a:endParaRPr>
        </a:p>
      </xdr:txBody>
    </xdr:sp>
    <xdr:clientData/>
  </xdr:twoCellAnchor>
  <xdr:twoCellAnchor>
    <xdr:from>
      <xdr:col>0</xdr:col>
      <xdr:colOff>266700</xdr:colOff>
      <xdr:row>5</xdr:row>
      <xdr:rowOff>28575</xdr:rowOff>
    </xdr:from>
    <xdr:to>
      <xdr:col>17</xdr:col>
      <xdr:colOff>57150</xdr:colOff>
      <xdr:row>7</xdr:row>
      <xdr:rowOff>9525</xdr:rowOff>
    </xdr:to>
    <xdr:grpSp>
      <xdr:nvGrpSpPr>
        <xdr:cNvPr id="10" name="Group 9"/>
        <xdr:cNvGrpSpPr/>
      </xdr:nvGrpSpPr>
      <xdr:grpSpPr>
        <a:xfrm>
          <a:off x="266700" y="981075"/>
          <a:ext cx="10534650" cy="361950"/>
          <a:chOff x="257175" y="5619750"/>
          <a:chExt cx="10877550" cy="381000"/>
        </a:xfrm>
      </xdr:grpSpPr>
      <xdr:sp macro="" textlink="">
        <xdr:nvSpPr>
          <xdr:cNvPr id="12" name="Rectangle 11">
            <a:hlinkClick xmlns:r="http://schemas.openxmlformats.org/officeDocument/2006/relationships" r:id="rId2" tooltip="Introduction"/>
          </xdr:cNvPr>
          <xdr:cNvSpPr/>
        </xdr:nvSpPr>
        <xdr:spPr>
          <a:xfrm>
            <a:off x="257175" y="5619750"/>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3" tooltip="Wales HB"/>
          </xdr:cNvPr>
          <xdr:cNvSpPr/>
        </xdr:nvSpPr>
        <xdr:spPr>
          <a:xfrm>
            <a:off x="1352550" y="5619750"/>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3" tooltip="Area comparison"/>
          </xdr:cNvPr>
          <xdr:cNvSpPr/>
        </xdr:nvSpPr>
        <xdr:spPr>
          <a:xfrm>
            <a:off x="2438400" y="5619750"/>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4" tooltip="Technical guide"/>
          </xdr:cNvPr>
          <xdr:cNvSpPr/>
        </xdr:nvSpPr>
        <xdr:spPr>
          <a:xfrm>
            <a:off x="7867650" y="5629275"/>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5" tooltip="Interpretation guide"/>
          </xdr:cNvPr>
          <xdr:cNvSpPr/>
        </xdr:nvSpPr>
        <xdr:spPr>
          <a:xfrm>
            <a:off x="8953500" y="5629275"/>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6" tooltip="How to copy charts &amp; tables"/>
          </xdr:cNvPr>
          <xdr:cNvSpPr/>
        </xdr:nvSpPr>
        <xdr:spPr>
          <a:xfrm>
            <a:off x="10039350" y="5629275"/>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0</xdr:row>
      <xdr:rowOff>95250</xdr:rowOff>
    </xdr:from>
    <xdr:to>
      <xdr:col>23</xdr:col>
      <xdr:colOff>95250</xdr:colOff>
      <xdr:row>7</xdr:row>
      <xdr:rowOff>19526</xdr:rowOff>
    </xdr:to>
    <xdr:grpSp>
      <xdr:nvGrpSpPr>
        <xdr:cNvPr id="27" name="Group 26"/>
        <xdr:cNvGrpSpPr>
          <a:grpSpLocks noChangeAspect="1"/>
        </xdr:cNvGrpSpPr>
      </xdr:nvGrpSpPr>
      <xdr:grpSpPr>
        <a:xfrm>
          <a:off x="0" y="95250"/>
          <a:ext cx="14497050" cy="1257776"/>
          <a:chOff x="0" y="95250"/>
          <a:chExt cx="14497050" cy="1257776"/>
        </a:xfrm>
      </xdr:grpSpPr>
      <xdr:grpSp>
        <xdr:nvGrpSpPr>
          <xdr:cNvPr id="36" name="Group 35"/>
          <xdr:cNvGrpSpPr/>
        </xdr:nvGrpSpPr>
        <xdr:grpSpPr>
          <a:xfrm>
            <a:off x="257175" y="95250"/>
            <a:ext cx="11601450" cy="714375"/>
            <a:chOff x="247651" y="304799"/>
            <a:chExt cx="11601450" cy="714375"/>
          </a:xfrm>
        </xdr:grpSpPr>
        <xdr:pic>
          <xdr:nvPicPr>
            <xdr:cNvPr id="37" name="Picture 36" descr="PHW-Observatory-Logo.jpg"/>
            <xdr:cNvPicPr>
              <a:picLocks/>
            </xdr:cNvPicPr>
          </xdr:nvPicPr>
          <xdr:blipFill>
            <a:blip xmlns:r="http://schemas.openxmlformats.org/officeDocument/2006/relationships" r:embed="rId7" cstate="print">
              <a:clrChange>
                <a:clrFrom>
                  <a:srgbClr val="7896C8"/>
                </a:clrFrom>
                <a:clrTo>
                  <a:srgbClr val="7896C8">
                    <a:alpha val="0"/>
                  </a:srgbClr>
                </a:clrTo>
              </a:clrChange>
            </a:blip>
            <a:stretch>
              <a:fillRect/>
            </a:stretch>
          </xdr:blipFill>
          <xdr:spPr>
            <a:xfrm>
              <a:off x="9867855" y="405407"/>
              <a:ext cx="1857375" cy="520887"/>
            </a:xfrm>
            <a:prstGeom prst="rect">
              <a:avLst/>
            </a:prstGeom>
          </xdr:spPr>
        </xdr:pic>
        <xdr:pic>
          <xdr:nvPicPr>
            <xdr:cNvPr id="38" name="Picture 10"/>
            <xdr:cNvPicPr>
              <a:picLocks noChangeAspect="1" noChangeArrowheads="1"/>
            </xdr:cNvPicPr>
          </xdr:nvPicPr>
          <xdr:blipFill>
            <a:blip xmlns:r="http://schemas.openxmlformats.org/officeDocument/2006/relationships" r:embed="rId8" cstate="print"/>
            <a:srcRect/>
            <a:stretch>
              <a:fillRect/>
            </a:stretch>
          </xdr:blipFill>
          <xdr:spPr bwMode="auto">
            <a:xfrm>
              <a:off x="257175" y="314325"/>
              <a:ext cx="606803" cy="698400"/>
            </a:xfrm>
            <a:prstGeom prst="rect">
              <a:avLst/>
            </a:prstGeom>
            <a:noFill/>
            <a:ln>
              <a:solidFill>
                <a:schemeClr val="bg1"/>
              </a:solidFill>
            </a:ln>
          </xdr:spPr>
        </xdr:pic>
        <xdr:sp macro="" textlink="">
          <xdr:nvSpPr>
            <xdr:cNvPr id="39" name="TextBox 38"/>
            <xdr:cNvSpPr txBox="1"/>
          </xdr:nvSpPr>
          <xdr:spPr>
            <a:xfrm>
              <a:off x="942931" y="484551"/>
              <a:ext cx="4962570"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500" b="1" baseline="0" smtClean="0">
                  <a:solidFill>
                    <a:schemeClr val="bg1"/>
                  </a:solidFill>
                  <a:latin typeface="Verdana" pitchFamily="34" charset="0"/>
                  <a:ea typeface="Verdana" pitchFamily="34" charset="0"/>
                  <a:cs typeface="Verdana" pitchFamily="34" charset="0"/>
                </a:rPr>
                <a:t>Health Behaviour in School-aged Children</a:t>
              </a:r>
              <a:endParaRPr lang="en-GB" sz="1500" b="1">
                <a:solidFill>
                  <a:schemeClr val="bg1"/>
                </a:solidFill>
                <a:latin typeface="Verdana" pitchFamily="34" charset="0"/>
                <a:ea typeface="Verdana" pitchFamily="34" charset="0"/>
                <a:cs typeface="Verdana" pitchFamily="34" charset="0"/>
              </a:endParaRPr>
            </a:p>
          </xdr:txBody>
        </xdr:sp>
        <xdr:sp macro="" textlink="">
          <xdr:nvSpPr>
            <xdr:cNvPr id="40" name="Rectangle 39"/>
            <xdr:cNvSpPr/>
          </xdr:nvSpPr>
          <xdr:spPr>
            <a:xfrm>
              <a:off x="247651" y="304799"/>
              <a:ext cx="11601450" cy="714375"/>
            </a:xfrm>
            <a:prstGeom prst="rect">
              <a:avLst/>
            </a:prstGeom>
            <a:noFill/>
            <a:ln w="19050">
              <a:solidFill>
                <a:srgbClr val="E0E0E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pic>
        <xdr:nvPicPr>
          <xdr:cNvPr id="5" name="Picture 3"/>
          <xdr:cNvPicPr>
            <a:picLocks noChangeAspect="1" noChangeArrowheads="1"/>
          </xdr:cNvPicPr>
        </xdr:nvPicPr>
        <xdr:blipFill>
          <a:blip xmlns:r="http://schemas.openxmlformats.org/officeDocument/2006/relationships" r:embed="rId9" cstate="print"/>
          <a:srcRect/>
          <a:stretch>
            <a:fillRect/>
          </a:stretch>
        </xdr:blipFill>
        <xdr:spPr bwMode="auto">
          <a:xfrm>
            <a:off x="0" y="942975"/>
            <a:ext cx="14497050" cy="409575"/>
          </a:xfrm>
          <a:prstGeom prst="rect">
            <a:avLst/>
          </a:prstGeom>
          <a:noFill/>
        </xdr:spPr>
      </xdr:pic>
      <xdr:sp macro="" textlink="">
        <xdr:nvSpPr>
          <xdr:cNvPr id="21" name="Rectangle 20">
            <a:hlinkClick xmlns:r="http://schemas.openxmlformats.org/officeDocument/2006/relationships" r:id="rId2" tooltip="Introduction"/>
          </xdr:cNvPr>
          <xdr:cNvSpPr/>
        </xdr:nvSpPr>
        <xdr:spPr>
          <a:xfrm>
            <a:off x="298942" y="1000125"/>
            <a:ext cx="1054455" cy="352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3" tooltip="Wales HB"/>
          </xdr:cNvPr>
          <xdr:cNvSpPr/>
        </xdr:nvSpPr>
        <xdr:spPr>
          <a:xfrm>
            <a:off x="1368408" y="1000125"/>
            <a:ext cx="1054455" cy="352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10" tooltip="HBSC regions"/>
          </xdr:cNvPr>
          <xdr:cNvSpPr/>
        </xdr:nvSpPr>
        <xdr:spPr>
          <a:xfrm>
            <a:off x="2428575" y="1000125"/>
            <a:ext cx="1054455" cy="352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11" tooltip="Technical guide"/>
          </xdr:cNvPr>
          <xdr:cNvSpPr/>
        </xdr:nvSpPr>
        <xdr:spPr>
          <a:xfrm>
            <a:off x="7919906" y="990124"/>
            <a:ext cx="1069466" cy="352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12" tooltip="Interpretation guide"/>
          </xdr:cNvPr>
          <xdr:cNvSpPr/>
        </xdr:nvSpPr>
        <xdr:spPr>
          <a:xfrm>
            <a:off x="8980072" y="990124"/>
            <a:ext cx="1069466" cy="352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6" tooltip="How to copy charts &amp; tables"/>
          </xdr:cNvPr>
          <xdr:cNvSpPr/>
        </xdr:nvSpPr>
        <xdr:spPr>
          <a:xfrm>
            <a:off x="10040239" y="990124"/>
            <a:ext cx="1069466" cy="352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14</xdr:col>
      <xdr:colOff>514350</xdr:colOff>
      <xdr:row>14</xdr:row>
      <xdr:rowOff>57150</xdr:rowOff>
    </xdr:from>
    <xdr:to>
      <xdr:col>16</xdr:col>
      <xdr:colOff>495300</xdr:colOff>
      <xdr:row>16</xdr:row>
      <xdr:rowOff>123825</xdr:rowOff>
    </xdr:to>
    <xdr:sp macro="" textlink="">
      <xdr:nvSpPr>
        <xdr:cNvPr id="29" name="TextBox 28">
          <a:hlinkClick xmlns:r="http://schemas.openxmlformats.org/officeDocument/2006/relationships" r:id="rId13" tooltip="view table"/>
        </xdr:cNvPr>
        <xdr:cNvSpPr txBox="1"/>
      </xdr:nvSpPr>
      <xdr:spPr>
        <a:xfrm>
          <a:off x="9429750" y="2724150"/>
          <a:ext cx="1200150" cy="447675"/>
        </a:xfrm>
        <a:prstGeom prst="rect">
          <a:avLst/>
        </a:prstGeom>
        <a:solidFill>
          <a:srgbClr val="3182BD"/>
        </a:solidFill>
        <a:ln w="28575" cmpd="sng">
          <a:solidFill>
            <a:srgbClr val="E0E0E2"/>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E0E0E2"/>
              </a:solidFill>
              <a:latin typeface="Verdana" pitchFamily="34" charset="0"/>
              <a:ea typeface="Verdana" pitchFamily="34" charset="0"/>
              <a:cs typeface="Verdana" pitchFamily="34" charset="0"/>
            </a:rPr>
            <a:t>To view table click</a:t>
          </a:r>
          <a:r>
            <a:rPr lang="en-GB" sz="1000" b="1" baseline="0">
              <a:solidFill>
                <a:srgbClr val="E0E0E2"/>
              </a:solidFill>
              <a:latin typeface="Verdana" pitchFamily="34" charset="0"/>
              <a:ea typeface="Verdana" pitchFamily="34" charset="0"/>
              <a:cs typeface="Verdana" pitchFamily="34" charset="0"/>
            </a:rPr>
            <a:t> here</a:t>
          </a:r>
          <a:endParaRPr lang="en-GB" sz="1000" b="1">
            <a:solidFill>
              <a:srgbClr val="E0E0E2"/>
            </a:solidFill>
            <a:latin typeface="Verdana" pitchFamily="34" charset="0"/>
            <a:ea typeface="Verdana" pitchFamily="34" charset="0"/>
            <a:cs typeface="Verdana"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xdr:col>
          <xdr:colOff>104775</xdr:colOff>
          <xdr:row>12</xdr:row>
          <xdr:rowOff>123825</xdr:rowOff>
        </xdr:from>
        <xdr:to>
          <xdr:col>3</xdr:col>
          <xdr:colOff>371475</xdr:colOff>
          <xdr:row>21</xdr:row>
          <xdr:rowOff>57150</xdr:rowOff>
        </xdr:to>
        <xdr:sp macro="" textlink="">
          <xdr:nvSpPr>
            <xdr:cNvPr id="7169" name="List Box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104775</xdr:colOff>
          <xdr:row>9</xdr:row>
          <xdr:rowOff>142875</xdr:rowOff>
        </xdr:from>
        <xdr:to>
          <xdr:col>1</xdr:col>
          <xdr:colOff>847725</xdr:colOff>
          <xdr:row>11</xdr:row>
          <xdr:rowOff>171450</xdr:rowOff>
        </xdr:to>
        <xdr:sp macro="" textlink="">
          <xdr:nvSpPr>
            <xdr:cNvPr id="7170" name="List Box 2" hidden="1">
              <a:extLst>
                <a:ext uri="{63B3BB69-23CF-44E3-9099-C40C66FF867C}">
                  <a14:compatExt spid="_x0000_s7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0.09393</cdr:y>
    </cdr:from>
    <cdr:to>
      <cdr:x>0.14686</cdr:x>
      <cdr:y>0.15214</cdr:y>
    </cdr:to>
    <cdr:sp macro="" textlink="'Controls wales hb'!$J$7">
      <cdr:nvSpPr>
        <cdr:cNvPr id="2" name="TextBox 1"/>
        <cdr:cNvSpPr txBox="1"/>
      </cdr:nvSpPr>
      <cdr:spPr>
        <a:xfrm xmlns:a="http://schemas.openxmlformats.org/drawingml/2006/main">
          <a:off x="0" y="338154"/>
          <a:ext cx="846139" cy="209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BA59EA3-3B86-4ACB-A3D8-12C585799D1E}" type="TxLink">
            <a:rPr lang="en-US" sz="900" b="1" i="0" u="none" strike="noStrike">
              <a:solidFill>
                <a:srgbClr val="FF0000"/>
              </a:solidFill>
              <a:latin typeface="Verdana" pitchFamily="34" charset="0"/>
              <a:ea typeface="Verdana" pitchFamily="34" charset="0"/>
              <a:cs typeface="Verdana" pitchFamily="34" charset="0"/>
            </a:rPr>
            <a:pPr/>
            <a:t> </a:t>
          </a:fld>
          <a:endParaRPr lang="en-GB" sz="300" b="1">
            <a:solidFill>
              <a:srgbClr val="FF0000"/>
            </a:solidFill>
            <a:latin typeface="Verdana" pitchFamily="34" charset="0"/>
            <a:ea typeface="Verdana" pitchFamily="34" charset="0"/>
            <a:cs typeface="Verdana" pitchFamily="34" charset="0"/>
          </a:endParaRPr>
        </a:p>
      </cdr:txBody>
    </cdr:sp>
  </cdr:relSizeAnchor>
  <cdr:absSizeAnchor xmlns:cdr="http://schemas.openxmlformats.org/drawingml/2006/chartDrawing">
    <cdr:from>
      <cdr:x>0</cdr:x>
      <cdr:y>5.55556E-7</cdr:y>
    </cdr:from>
    <cdr:ext cx="5753100" cy="371474"/>
    <cdr:sp macro="" textlink="'Controls wales hb'!$H$4">
      <cdr:nvSpPr>
        <cdr:cNvPr id="4" name="TextBox 3"/>
        <cdr:cNvSpPr txBox="1">
          <a:spLocks xmlns:a="http://schemas.openxmlformats.org/drawingml/2006/main" noChangeAspect="1"/>
        </cdr:cNvSpPr>
      </cdr:nvSpPr>
      <cdr:spPr>
        <a:xfrm xmlns:a="http://schemas.openxmlformats.org/drawingml/2006/main">
          <a:off x="0" y="2"/>
          <a:ext cx="5753100"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3EC9039A-4077-4F8C-A0DE-3CC876C72EA3}" type="TxLink">
            <a:rPr lang="en-US" sz="900" b="1" i="0" u="none" strike="noStrike">
              <a:solidFill>
                <a:srgbClr val="000000"/>
              </a:solidFill>
              <a:latin typeface="Verdana" pitchFamily="34" charset="0"/>
              <a:ea typeface="Verdana" pitchFamily="34" charset="0"/>
              <a:cs typeface="Verdana" pitchFamily="34" charset="0"/>
            </a:rPr>
            <a:pPr algn="l"/>
            <a:t>Percentage eating fruit once a day or more, boys aged 11 to 16, Wales health boards, 2013/14</a:t>
          </a:fld>
          <a:endParaRPr lang="en-GB" sz="900" b="1">
            <a:latin typeface="Verdana" pitchFamily="34" charset="0"/>
            <a:ea typeface="Verdana" pitchFamily="34" charset="0"/>
            <a:cs typeface="Verdana" pitchFamily="34" charset="0"/>
          </a:endParaRPr>
        </a:p>
      </cdr:txBody>
    </cdr:sp>
  </cdr:absSizeAnchor>
  <cdr:relSizeAnchor xmlns:cdr="http://schemas.openxmlformats.org/drawingml/2006/chartDrawing">
    <cdr:from>
      <cdr:x>0</cdr:x>
      <cdr:y>0.94488</cdr:y>
    </cdr:from>
    <cdr:to>
      <cdr:x>0.61566</cdr:x>
      <cdr:y>1</cdr:y>
    </cdr:to>
    <cdr:sp macro="" textlink="'Controls wales hb'!$H$5">
      <cdr:nvSpPr>
        <cdr:cNvPr id="5" name="TextBox 4"/>
        <cdr:cNvSpPr txBox="1"/>
      </cdr:nvSpPr>
      <cdr:spPr>
        <a:xfrm xmlns:a="http://schemas.openxmlformats.org/drawingml/2006/main">
          <a:off x="0" y="3433779"/>
          <a:ext cx="3547178" cy="19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737A861-FC1E-45C2-A9B4-6F842505E5C8}"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HBSC (WG)</a:t>
          </a:fld>
          <a:endParaRPr lang="en-GB" sz="800">
            <a:latin typeface="Verdana" pitchFamily="34" charset="0"/>
            <a:ea typeface="Verdana" pitchFamily="34" charset="0"/>
            <a:cs typeface="Verdana"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0</xdr:colOff>
      <xdr:row>4</xdr:row>
      <xdr:rowOff>180975</xdr:rowOff>
    </xdr:from>
    <xdr:to>
      <xdr:col>6</xdr:col>
      <xdr:colOff>485775</xdr:colOff>
      <xdr:row>7</xdr:row>
      <xdr:rowOff>19050</xdr:rowOff>
    </xdr:to>
    <xdr:pic>
      <xdr:nvPicPr>
        <xdr:cNvPr id="19483" name="Picture 27"/>
        <xdr:cNvPicPr>
          <a:picLocks noChangeAspect="1" noChangeArrowheads="1"/>
        </xdr:cNvPicPr>
      </xdr:nvPicPr>
      <xdr:blipFill>
        <a:blip xmlns:r="http://schemas.openxmlformats.org/officeDocument/2006/relationships" r:embed="rId1" cstate="print"/>
        <a:srcRect/>
        <a:stretch>
          <a:fillRect/>
        </a:stretch>
      </xdr:blipFill>
      <xdr:spPr bwMode="auto">
        <a:xfrm>
          <a:off x="0" y="942975"/>
          <a:ext cx="4619625" cy="409575"/>
        </a:xfrm>
        <a:prstGeom prst="rect">
          <a:avLst/>
        </a:prstGeom>
        <a:noFill/>
      </xdr:spPr>
    </xdr:pic>
    <xdr:clientData/>
  </xdr:twoCellAnchor>
  <xdr:twoCellAnchor editAs="absolute">
    <xdr:from>
      <xdr:col>0</xdr:col>
      <xdr:colOff>266699</xdr:colOff>
      <xdr:row>8</xdr:row>
      <xdr:rowOff>50802</xdr:rowOff>
    </xdr:from>
    <xdr:to>
      <xdr:col>4</xdr:col>
      <xdr:colOff>352425</xdr:colOff>
      <xdr:row>21</xdr:row>
      <xdr:rowOff>104776</xdr:rowOff>
    </xdr:to>
    <xdr:sp macro="" textlink="">
      <xdr:nvSpPr>
        <xdr:cNvPr id="3" name="Rectangle 2"/>
        <xdr:cNvSpPr>
          <a:spLocks noChangeAspect="1"/>
        </xdr:cNvSpPr>
      </xdr:nvSpPr>
      <xdr:spPr>
        <a:xfrm>
          <a:off x="266699" y="1574802"/>
          <a:ext cx="3000376" cy="2530474"/>
        </a:xfrm>
        <a:prstGeom prst="rect">
          <a:avLst/>
        </a:prstGeom>
        <a:noFill/>
        <a:ln w="9525">
          <a:solidFill>
            <a:srgbClr val="3182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266699</xdr:colOff>
      <xdr:row>8</xdr:row>
      <xdr:rowOff>66675</xdr:rowOff>
    </xdr:from>
    <xdr:to>
      <xdr:col>3</xdr:col>
      <xdr:colOff>228599</xdr:colOff>
      <xdr:row>9</xdr:row>
      <xdr:rowOff>85725</xdr:rowOff>
    </xdr:to>
    <xdr:sp macro="" textlink="">
      <xdr:nvSpPr>
        <xdr:cNvPr id="4" name="TextBox 3"/>
        <xdr:cNvSpPr txBox="1"/>
      </xdr:nvSpPr>
      <xdr:spPr>
        <a:xfrm>
          <a:off x="266699" y="1590675"/>
          <a:ext cx="2181225" cy="209550"/>
        </a:xfrm>
        <a:prstGeom prst="rect">
          <a:avLst/>
        </a:prstGeom>
        <a:noFill/>
        <a:ln w="31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900" b="1">
              <a:solidFill>
                <a:sysClr val="windowText" lastClr="000000"/>
              </a:solidFill>
              <a:latin typeface="Verdana" pitchFamily="34" charset="0"/>
            </a:rPr>
            <a:t>Choose parameters:</a:t>
          </a:r>
          <a:endParaRPr lang="en-GB" sz="1100" b="1">
            <a:solidFill>
              <a:sysClr val="windowText" lastClr="000000"/>
            </a:solidFill>
            <a:latin typeface="Verdana" pitchFamily="34" charset="0"/>
          </a:endParaRPr>
        </a:p>
      </xdr:txBody>
    </xdr:sp>
    <xdr:clientData/>
  </xdr:twoCellAnchor>
  <xdr:twoCellAnchor editAs="absolute">
    <xdr:from>
      <xdr:col>3</xdr:col>
      <xdr:colOff>228600</xdr:colOff>
      <xdr:row>5</xdr:row>
      <xdr:rowOff>28575</xdr:rowOff>
    </xdr:from>
    <xdr:to>
      <xdr:col>5</xdr:col>
      <xdr:colOff>3675</xdr:colOff>
      <xdr:row>7</xdr:row>
      <xdr:rowOff>19050</xdr:rowOff>
    </xdr:to>
    <xdr:sp macro="" textlink="">
      <xdr:nvSpPr>
        <xdr:cNvPr id="14" name="Rectangle 13">
          <a:hlinkClick xmlns:r="http://schemas.openxmlformats.org/officeDocument/2006/relationships" r:id="rId2" tooltip="HBSC regions"/>
        </xdr:cNvPr>
        <xdr:cNvSpPr/>
      </xdr:nvSpPr>
      <xdr:spPr>
        <a:xfrm>
          <a:off x="2447925" y="9810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32</xdr:col>
      <xdr:colOff>0</xdr:colOff>
      <xdr:row>12</xdr:row>
      <xdr:rowOff>0</xdr:rowOff>
    </xdr:from>
    <xdr:to>
      <xdr:col>55</xdr:col>
      <xdr:colOff>476250</xdr:colOff>
      <xdr:row>14</xdr:row>
      <xdr:rowOff>28575</xdr:rowOff>
    </xdr:to>
    <xdr:pic>
      <xdr:nvPicPr>
        <xdr:cNvPr id="19480" name="Picture 24"/>
        <xdr:cNvPicPr>
          <a:picLocks noChangeAspect="1" noChangeArrowheads="1"/>
        </xdr:cNvPicPr>
      </xdr:nvPicPr>
      <xdr:blipFill>
        <a:blip xmlns:r="http://schemas.openxmlformats.org/officeDocument/2006/relationships" r:embed="rId3" cstate="print"/>
        <a:srcRect/>
        <a:stretch>
          <a:fillRect/>
        </a:stretch>
      </xdr:blipFill>
      <xdr:spPr bwMode="auto">
        <a:xfrm>
          <a:off x="20497800" y="2286000"/>
          <a:ext cx="14497050" cy="409575"/>
        </a:xfrm>
        <a:prstGeom prst="rect">
          <a:avLst/>
        </a:prstGeom>
        <a:noFill/>
      </xdr:spPr>
    </xdr:pic>
    <xdr:clientData/>
  </xdr:twoCellAnchor>
  <xdr:twoCellAnchor editAs="oneCell">
    <xdr:from>
      <xdr:col>32</xdr:col>
      <xdr:colOff>0</xdr:colOff>
      <xdr:row>12</xdr:row>
      <xdr:rowOff>0</xdr:rowOff>
    </xdr:from>
    <xdr:to>
      <xdr:col>55</xdr:col>
      <xdr:colOff>476250</xdr:colOff>
      <xdr:row>14</xdr:row>
      <xdr:rowOff>28575</xdr:rowOff>
    </xdr:to>
    <xdr:pic>
      <xdr:nvPicPr>
        <xdr:cNvPr id="19481" name="Picture 25"/>
        <xdr:cNvPicPr>
          <a:picLocks noChangeAspect="1" noChangeArrowheads="1"/>
        </xdr:cNvPicPr>
      </xdr:nvPicPr>
      <xdr:blipFill>
        <a:blip xmlns:r="http://schemas.openxmlformats.org/officeDocument/2006/relationships" r:embed="rId3" cstate="print"/>
        <a:srcRect/>
        <a:stretch>
          <a:fillRect/>
        </a:stretch>
      </xdr:blipFill>
      <xdr:spPr bwMode="auto">
        <a:xfrm>
          <a:off x="20497800" y="2286000"/>
          <a:ext cx="14497050" cy="409575"/>
        </a:xfrm>
        <a:prstGeom prst="rect">
          <a:avLst/>
        </a:prstGeom>
        <a:noFill/>
      </xdr:spPr>
    </xdr:pic>
    <xdr:clientData/>
  </xdr:twoCellAnchor>
  <xdr:twoCellAnchor>
    <xdr:from>
      <xdr:col>14</xdr:col>
      <xdr:colOff>428625</xdr:colOff>
      <xdr:row>14</xdr:row>
      <xdr:rowOff>57150</xdr:rowOff>
    </xdr:from>
    <xdr:to>
      <xdr:col>16</xdr:col>
      <xdr:colOff>409575</xdr:colOff>
      <xdr:row>16</xdr:row>
      <xdr:rowOff>123825</xdr:rowOff>
    </xdr:to>
    <xdr:sp macro="" textlink="">
      <xdr:nvSpPr>
        <xdr:cNvPr id="26" name="TextBox 25">
          <a:hlinkClick xmlns:r="http://schemas.openxmlformats.org/officeDocument/2006/relationships" r:id="rId4" tooltip="view table"/>
        </xdr:cNvPr>
        <xdr:cNvSpPr txBox="1"/>
      </xdr:nvSpPr>
      <xdr:spPr>
        <a:xfrm>
          <a:off x="9439275" y="2724150"/>
          <a:ext cx="1200150" cy="447675"/>
        </a:xfrm>
        <a:prstGeom prst="rect">
          <a:avLst/>
        </a:prstGeom>
        <a:solidFill>
          <a:srgbClr val="3182BD"/>
        </a:solidFill>
        <a:ln w="28575" cmpd="sng">
          <a:solidFill>
            <a:srgbClr val="E0E0E2"/>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E0E0E2"/>
              </a:solidFill>
              <a:latin typeface="Verdana" pitchFamily="34" charset="0"/>
              <a:ea typeface="Verdana" pitchFamily="34" charset="0"/>
              <a:cs typeface="Verdana" pitchFamily="34" charset="0"/>
            </a:rPr>
            <a:t>To view table click</a:t>
          </a:r>
          <a:r>
            <a:rPr lang="en-GB" sz="1000" b="1" baseline="0">
              <a:solidFill>
                <a:srgbClr val="E0E0E2"/>
              </a:solidFill>
              <a:latin typeface="Verdana" pitchFamily="34" charset="0"/>
              <a:ea typeface="Verdana" pitchFamily="34" charset="0"/>
              <a:cs typeface="Verdana" pitchFamily="34" charset="0"/>
            </a:rPr>
            <a:t> here</a:t>
          </a:r>
          <a:endParaRPr lang="en-GB" sz="1000" b="1">
            <a:solidFill>
              <a:srgbClr val="E0E0E2"/>
            </a:solidFill>
            <a:latin typeface="Verdana" pitchFamily="34" charset="0"/>
            <a:ea typeface="Verdana" pitchFamily="34" charset="0"/>
            <a:cs typeface="Verdana" pitchFamily="34" charset="0"/>
          </a:endParaRPr>
        </a:p>
      </xdr:txBody>
    </xdr:sp>
    <xdr:clientData/>
  </xdr:twoCellAnchor>
  <xdr:twoCellAnchor editAs="absolute">
    <xdr:from>
      <xdr:col>0</xdr:col>
      <xdr:colOff>257175</xdr:colOff>
      <xdr:row>0</xdr:row>
      <xdr:rowOff>95250</xdr:rowOff>
    </xdr:from>
    <xdr:to>
      <xdr:col>23</xdr:col>
      <xdr:colOff>0</xdr:colOff>
      <xdr:row>7</xdr:row>
      <xdr:rowOff>28575</xdr:rowOff>
    </xdr:to>
    <xdr:grpSp>
      <xdr:nvGrpSpPr>
        <xdr:cNvPr id="36" name="Group 35"/>
        <xdr:cNvGrpSpPr>
          <a:grpSpLocks noChangeAspect="1"/>
        </xdr:cNvGrpSpPr>
      </xdr:nvGrpSpPr>
      <xdr:grpSpPr>
        <a:xfrm>
          <a:off x="257175" y="95250"/>
          <a:ext cx="14239875" cy="1266825"/>
          <a:chOff x="257175" y="95250"/>
          <a:chExt cx="14239875" cy="1266825"/>
        </a:xfrm>
      </xdr:grpSpPr>
      <xdr:pic>
        <xdr:nvPicPr>
          <xdr:cNvPr id="19484" name="Picture 28"/>
          <xdr:cNvPicPr>
            <a:picLocks noChangeAspect="1" noChangeArrowheads="1"/>
          </xdr:cNvPicPr>
        </xdr:nvPicPr>
        <xdr:blipFill>
          <a:blip xmlns:r="http://schemas.openxmlformats.org/officeDocument/2006/relationships" r:embed="rId5" cstate="print"/>
          <a:srcRect l="39750" t="2326"/>
          <a:stretch>
            <a:fillRect/>
          </a:stretch>
        </xdr:blipFill>
        <xdr:spPr bwMode="auto">
          <a:xfrm>
            <a:off x="5762625" y="952500"/>
            <a:ext cx="8734425" cy="400050"/>
          </a:xfrm>
          <a:prstGeom prst="rect">
            <a:avLst/>
          </a:prstGeom>
          <a:noFill/>
        </xdr:spPr>
      </xdr:pic>
      <xdr:grpSp>
        <xdr:nvGrpSpPr>
          <xdr:cNvPr id="35" name="Group 34"/>
          <xdr:cNvGrpSpPr/>
        </xdr:nvGrpSpPr>
        <xdr:grpSpPr>
          <a:xfrm>
            <a:off x="257175" y="95250"/>
            <a:ext cx="11601450" cy="1266825"/>
            <a:chOff x="257175" y="95250"/>
            <a:chExt cx="11601450" cy="1266825"/>
          </a:xfrm>
        </xdr:grpSpPr>
        <xdr:grpSp>
          <xdr:nvGrpSpPr>
            <xdr:cNvPr id="41" name="Group 40"/>
            <xdr:cNvGrpSpPr/>
          </xdr:nvGrpSpPr>
          <xdr:grpSpPr>
            <a:xfrm>
              <a:off x="266700" y="981075"/>
              <a:ext cx="10363200" cy="381000"/>
              <a:chOff x="266700" y="981075"/>
              <a:chExt cx="10877550" cy="381000"/>
            </a:xfrm>
          </xdr:grpSpPr>
          <xdr:sp macro="" textlink="">
            <xdr:nvSpPr>
              <xdr:cNvPr id="12" name="Rectangle 11">
                <a:hlinkClick xmlns:r="http://schemas.openxmlformats.org/officeDocument/2006/relationships" r:id="rId6" tooltip="Introduction"/>
              </xdr:cNvPr>
              <xdr:cNvSpPr/>
            </xdr:nvSpPr>
            <xdr:spPr>
              <a:xfrm>
                <a:off x="266700" y="9810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7" tooltip="Wales health board"/>
              </xdr:cNvPr>
              <xdr:cNvSpPr/>
            </xdr:nvSpPr>
            <xdr:spPr>
              <a:xfrm>
                <a:off x="1362075" y="9810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8" tooltip="Technical guide"/>
              </xdr:cNvPr>
              <xdr:cNvSpPr/>
            </xdr:nvSpPr>
            <xdr:spPr>
              <a:xfrm>
                <a:off x="7877175" y="9906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9" tooltip="Interpretation guide"/>
              </xdr:cNvPr>
              <xdr:cNvSpPr/>
            </xdr:nvSpPr>
            <xdr:spPr>
              <a:xfrm>
                <a:off x="8963025" y="9906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10" tooltip="How to copy charts &amp; tables"/>
              </xdr:cNvPr>
              <xdr:cNvSpPr/>
            </xdr:nvSpPr>
            <xdr:spPr>
              <a:xfrm>
                <a:off x="10048875" y="9906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24" name="Group 23"/>
            <xdr:cNvGrpSpPr/>
          </xdr:nvGrpSpPr>
          <xdr:grpSpPr>
            <a:xfrm>
              <a:off x="257175" y="95250"/>
              <a:ext cx="11601450" cy="714375"/>
              <a:chOff x="247651" y="304799"/>
              <a:chExt cx="11601450" cy="714375"/>
            </a:xfrm>
          </xdr:grpSpPr>
          <xdr:pic>
            <xdr:nvPicPr>
              <xdr:cNvPr id="25" name="Picture 24" descr="PHW-Observatory-Logo.jpg"/>
              <xdr:cNvPicPr>
                <a:picLocks/>
              </xdr:cNvPicPr>
            </xdr:nvPicPr>
            <xdr:blipFill>
              <a:blip xmlns:r="http://schemas.openxmlformats.org/officeDocument/2006/relationships" r:embed="rId11" cstate="print">
                <a:clrChange>
                  <a:clrFrom>
                    <a:srgbClr val="7896C8"/>
                  </a:clrFrom>
                  <a:clrTo>
                    <a:srgbClr val="7896C8">
                      <a:alpha val="0"/>
                    </a:srgbClr>
                  </a:clrTo>
                </a:clrChange>
              </a:blip>
              <a:stretch>
                <a:fillRect/>
              </a:stretch>
            </xdr:blipFill>
            <xdr:spPr>
              <a:xfrm>
                <a:off x="9867855" y="405407"/>
                <a:ext cx="1857375" cy="520887"/>
              </a:xfrm>
              <a:prstGeom prst="rect">
                <a:avLst/>
              </a:prstGeom>
            </xdr:spPr>
          </xdr:pic>
          <xdr:pic>
            <xdr:nvPicPr>
              <xdr:cNvPr id="27" name="Picture 10"/>
              <xdr:cNvPicPr>
                <a:picLocks noChangeAspect="1" noChangeArrowheads="1"/>
              </xdr:cNvPicPr>
            </xdr:nvPicPr>
            <xdr:blipFill>
              <a:blip xmlns:r="http://schemas.openxmlformats.org/officeDocument/2006/relationships" r:embed="rId12" cstate="print"/>
              <a:srcRect/>
              <a:stretch>
                <a:fillRect/>
              </a:stretch>
            </xdr:blipFill>
            <xdr:spPr bwMode="auto">
              <a:xfrm>
                <a:off x="257175" y="314325"/>
                <a:ext cx="606803" cy="698400"/>
              </a:xfrm>
              <a:prstGeom prst="rect">
                <a:avLst/>
              </a:prstGeom>
              <a:noFill/>
              <a:ln>
                <a:solidFill>
                  <a:schemeClr val="bg1"/>
                </a:solidFill>
              </a:ln>
            </xdr:spPr>
          </xdr:pic>
          <xdr:sp macro="" textlink="">
            <xdr:nvSpPr>
              <xdr:cNvPr id="28" name="TextBox 27"/>
              <xdr:cNvSpPr txBox="1"/>
            </xdr:nvSpPr>
            <xdr:spPr>
              <a:xfrm>
                <a:off x="942931" y="484551"/>
                <a:ext cx="4962570"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500" b="1" baseline="0" smtClean="0">
                    <a:solidFill>
                      <a:schemeClr val="bg1"/>
                    </a:solidFill>
                    <a:latin typeface="Verdana" pitchFamily="34" charset="0"/>
                    <a:ea typeface="Verdana" pitchFamily="34" charset="0"/>
                    <a:cs typeface="Verdana" pitchFamily="34" charset="0"/>
                  </a:rPr>
                  <a:t>Health Behaviour in School-aged Children</a:t>
                </a:r>
                <a:endParaRPr lang="en-GB" sz="1500" b="1">
                  <a:solidFill>
                    <a:schemeClr val="bg1"/>
                  </a:solidFill>
                  <a:latin typeface="Verdana" pitchFamily="34" charset="0"/>
                  <a:ea typeface="Verdana" pitchFamily="34" charset="0"/>
                  <a:cs typeface="Verdana" pitchFamily="34" charset="0"/>
                </a:endParaRPr>
              </a:p>
            </xdr:txBody>
          </xdr:sp>
          <xdr:sp macro="" textlink="">
            <xdr:nvSpPr>
              <xdr:cNvPr id="29" name="Rectangle 28"/>
              <xdr:cNvSpPr/>
            </xdr:nvSpPr>
            <xdr:spPr>
              <a:xfrm>
                <a:off x="247651" y="304799"/>
                <a:ext cx="11601450" cy="714375"/>
              </a:xfrm>
              <a:prstGeom prst="rect">
                <a:avLst/>
              </a:prstGeom>
              <a:noFill/>
              <a:ln w="19050">
                <a:solidFill>
                  <a:srgbClr val="E0E0E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5</xdr:col>
      <xdr:colOff>1586</xdr:colOff>
      <xdr:row>7</xdr:row>
      <xdr:rowOff>138110</xdr:rowOff>
    </xdr:from>
    <xdr:to>
      <xdr:col>14</xdr:col>
      <xdr:colOff>276774</xdr:colOff>
      <xdr:row>27</xdr:row>
      <xdr:rowOff>457201</xdr:rowOff>
    </xdr:to>
    <xdr:grpSp>
      <xdr:nvGrpSpPr>
        <xdr:cNvPr id="34" name="Group 33"/>
        <xdr:cNvGrpSpPr/>
      </xdr:nvGrpSpPr>
      <xdr:grpSpPr>
        <a:xfrm>
          <a:off x="3525836" y="1471610"/>
          <a:ext cx="5761588" cy="4129091"/>
          <a:chOff x="3525836" y="1471610"/>
          <a:chExt cx="5761588" cy="4129091"/>
        </a:xfrm>
      </xdr:grpSpPr>
      <xdr:grpSp>
        <xdr:nvGrpSpPr>
          <xdr:cNvPr id="23" name="Group 22"/>
          <xdr:cNvGrpSpPr/>
        </xdr:nvGrpSpPr>
        <xdr:grpSpPr>
          <a:xfrm>
            <a:off x="3525836" y="1471610"/>
            <a:ext cx="5761588" cy="4129091"/>
            <a:chOff x="3525836" y="1471610"/>
            <a:chExt cx="5761588" cy="4129091"/>
          </a:xfrm>
        </xdr:grpSpPr>
        <xdr:graphicFrame macro="">
          <xdr:nvGraphicFramePr>
            <xdr:cNvPr id="2" name="Chart 1"/>
            <xdr:cNvGraphicFramePr/>
          </xdr:nvGraphicFramePr>
          <xdr:xfrm>
            <a:off x="3525836" y="1471610"/>
            <a:ext cx="5761588" cy="3636000"/>
          </xdr:xfrm>
          <a:graphic>
            <a:graphicData uri="http://schemas.openxmlformats.org/drawingml/2006/chart">
              <c:chart xmlns:c="http://schemas.openxmlformats.org/drawingml/2006/chart" xmlns:r="http://schemas.openxmlformats.org/officeDocument/2006/relationships" r:id="rId13"/>
            </a:graphicData>
          </a:graphic>
        </xdr:graphicFrame>
        <xdr:sp macro="" textlink="">
          <xdr:nvSpPr>
            <xdr:cNvPr id="22" name="TextBox 21"/>
            <xdr:cNvSpPr txBox="1"/>
          </xdr:nvSpPr>
          <xdr:spPr>
            <a:xfrm>
              <a:off x="3543299" y="5105401"/>
              <a:ext cx="3524251"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800" b="0" i="0" u="none" strike="noStrike">
                <a:solidFill>
                  <a:schemeClr val="dk1"/>
                </a:solidFill>
                <a:latin typeface="Verdana" pitchFamily="34" charset="0"/>
                <a:ea typeface="Verdana" pitchFamily="34" charset="0"/>
                <a:cs typeface="Verdana" pitchFamily="34" charset="0"/>
              </a:endParaRPr>
            </a:p>
            <a:p>
              <a:r>
                <a:rPr lang="en-GB" sz="800" b="0" i="0" u="none" strike="noStrike">
                  <a:solidFill>
                    <a:schemeClr val="dk1"/>
                  </a:solidFill>
                  <a:latin typeface="Verdana" pitchFamily="34" charset="0"/>
                  <a:ea typeface="Verdana" pitchFamily="34" charset="0"/>
                  <a:cs typeface="Verdana" pitchFamily="34" charset="0"/>
                </a:rPr>
                <a:t>*signifies 3 or more highest/lowest regions, see</a:t>
              </a:r>
              <a:r>
                <a:rPr lang="en-GB" sz="800" b="0" i="0" u="none" strike="noStrike" baseline="0">
                  <a:solidFill>
                    <a:schemeClr val="dk1"/>
                  </a:solidFill>
                  <a:latin typeface="Verdana" pitchFamily="34" charset="0"/>
                  <a:ea typeface="Verdana" pitchFamily="34" charset="0"/>
                  <a:cs typeface="Verdana" pitchFamily="34" charset="0"/>
                </a:rPr>
                <a:t> technical guide</a:t>
              </a:r>
            </a:p>
            <a:p>
              <a:r>
                <a:rPr lang="en-GB" sz="800" b="0" i="0" u="none" strike="noStrike">
                  <a:solidFill>
                    <a:schemeClr val="dk1"/>
                  </a:solidFill>
                  <a:latin typeface="Verdana" pitchFamily="34" charset="0"/>
                  <a:ea typeface="Verdana" pitchFamily="34" charset="0"/>
                  <a:cs typeface="Verdana" pitchFamily="34" charset="0"/>
                </a:rPr>
                <a:t>#N/A means data is not available for the selected parameters </a:t>
              </a:r>
              <a:r>
                <a:rPr lang="en-GB" sz="800">
                  <a:latin typeface="Verdana" pitchFamily="34" charset="0"/>
                  <a:ea typeface="Verdana" pitchFamily="34" charset="0"/>
                  <a:cs typeface="Verdana" pitchFamily="34" charset="0"/>
                </a:rPr>
                <a:t> </a:t>
              </a:r>
            </a:p>
          </xdr:txBody>
        </xdr:sp>
      </xdr:grpSp>
      <xdr:sp macro="" textlink="">
        <xdr:nvSpPr>
          <xdr:cNvPr id="32" name="TextBox 31"/>
          <xdr:cNvSpPr txBox="1">
            <a:spLocks noChangeAspect="1"/>
          </xdr:cNvSpPr>
        </xdr:nvSpPr>
        <xdr:spPr>
          <a:xfrm>
            <a:off x="7543801" y="4791074"/>
            <a:ext cx="877798"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lang="en-GB" sz="900" i="1">
                <a:latin typeface="Verdana" pitchFamily="34" charset="0"/>
                <a:ea typeface="Verdana" pitchFamily="34" charset="0"/>
                <a:cs typeface="Verdana" pitchFamily="34" charset="0"/>
              </a:rPr>
              <a:t>Highest region</a:t>
            </a:r>
          </a:p>
        </xdr:txBody>
      </xdr:sp>
      <xdr:sp macro="" textlink="">
        <xdr:nvSpPr>
          <xdr:cNvPr id="33" name="TextBox 32"/>
          <xdr:cNvSpPr txBox="1">
            <a:spLocks noChangeAspect="1"/>
          </xdr:cNvSpPr>
        </xdr:nvSpPr>
        <xdr:spPr>
          <a:xfrm>
            <a:off x="8477251" y="4791075"/>
            <a:ext cx="628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lang="en-GB" sz="900" i="1">
                <a:ln>
                  <a:noFill/>
                </a:ln>
                <a:latin typeface="Verdana" pitchFamily="34" charset="0"/>
                <a:ea typeface="Verdana" pitchFamily="34" charset="0"/>
                <a:cs typeface="Verdana" pitchFamily="34" charset="0"/>
              </a:rPr>
              <a:t>Lowest region</a:t>
            </a:r>
          </a:p>
        </xdr:txBody>
      </xdr:sp>
    </xdr:grpSp>
    <xdr:clientData/>
  </xdr:twoCellAnchor>
  <mc:AlternateContent xmlns:mc="http://schemas.openxmlformats.org/markup-compatibility/2006">
    <mc:Choice xmlns:a14="http://schemas.microsoft.com/office/drawing/2010/main" Requires="a14">
      <xdr:twoCellAnchor editAs="absolute">
        <xdr:from>
          <xdr:col>1</xdr:col>
          <xdr:colOff>95250</xdr:colOff>
          <xdr:row>14</xdr:row>
          <xdr:rowOff>47625</xdr:rowOff>
        </xdr:from>
        <xdr:to>
          <xdr:col>4</xdr:col>
          <xdr:colOff>228600</xdr:colOff>
          <xdr:row>20</xdr:row>
          <xdr:rowOff>180975</xdr:rowOff>
        </xdr:to>
        <xdr:sp macro="" textlink="">
          <xdr:nvSpPr>
            <xdr:cNvPr id="19457" name="List Box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95250</xdr:colOff>
          <xdr:row>9</xdr:row>
          <xdr:rowOff>142875</xdr:rowOff>
        </xdr:from>
        <xdr:to>
          <xdr:col>1</xdr:col>
          <xdr:colOff>895350</xdr:colOff>
          <xdr:row>11</xdr:row>
          <xdr:rowOff>47625</xdr:rowOff>
        </xdr:to>
        <xdr:sp macro="" textlink="">
          <xdr:nvSpPr>
            <xdr:cNvPr id="19458" name="List Box 2" hidden="1">
              <a:extLst>
                <a:ext uri="{63B3BB69-23CF-44E3-9099-C40C66FF867C}">
                  <a14:compatExt spid="_x0000_s1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95250</xdr:colOff>
          <xdr:row>11</xdr:row>
          <xdr:rowOff>123825</xdr:rowOff>
        </xdr:from>
        <xdr:to>
          <xdr:col>1</xdr:col>
          <xdr:colOff>885825</xdr:colOff>
          <xdr:row>13</xdr:row>
          <xdr:rowOff>152400</xdr:rowOff>
        </xdr:to>
        <xdr:sp macro="" textlink="">
          <xdr:nvSpPr>
            <xdr:cNvPr id="19459" name="List Box 3" hidden="1">
              <a:extLst>
                <a:ext uri="{63B3BB69-23CF-44E3-9099-C40C66FF867C}">
                  <a14:compatExt spid="_x0000_s1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absSizeAnchor xmlns:cdr="http://schemas.openxmlformats.org/drawingml/2006/chartDrawing">
    <cdr:from>
      <cdr:x>0</cdr:x>
      <cdr:y>0</cdr:y>
    </cdr:from>
    <cdr:ext cx="5753100" cy="519114"/>
    <cdr:sp macro="" textlink="'Controls comparison'!$H$4">
      <cdr:nvSpPr>
        <cdr:cNvPr id="6" name="TextBox 3"/>
        <cdr:cNvSpPr txBox="1">
          <a:spLocks xmlns:a="http://schemas.openxmlformats.org/drawingml/2006/main" noChangeAspect="1"/>
        </cdr:cNvSpPr>
      </cdr:nvSpPr>
      <cdr:spPr>
        <a:xfrm xmlns:a="http://schemas.openxmlformats.org/drawingml/2006/main">
          <a:off x="0" y="0"/>
          <a:ext cx="5753100" cy="519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E103541A-FDB9-4837-8AA9-E2BA92ABED5B}" type="TxLink">
            <a:rPr lang="en-US" sz="900" b="1" i="0" u="none" strike="noStrike">
              <a:solidFill>
                <a:srgbClr val="000000"/>
              </a:solidFill>
              <a:latin typeface="Verdana"/>
              <a:ea typeface="Verdana"/>
              <a:cs typeface="Verdana"/>
            </a:rPr>
            <a:pPr algn="l"/>
            <a:t>Percentage eating fruit once a day or more, boys, aged 11, British Isles nations, highest &amp; lowest HBSC region, 2013/14</a:t>
          </a:fld>
          <a:endParaRPr lang="en-GB" sz="800" b="1">
            <a:latin typeface="Verdana" pitchFamily="34" charset="0"/>
            <a:ea typeface="Verdana" pitchFamily="34" charset="0"/>
            <a:cs typeface="Verdana" pitchFamily="34" charset="0"/>
          </a:endParaRPr>
        </a:p>
      </cdr:txBody>
    </cdr:sp>
  </cdr:absSizeAnchor>
  <cdr:relSizeAnchor xmlns:cdr="http://schemas.openxmlformats.org/drawingml/2006/chartDrawing">
    <cdr:from>
      <cdr:x>0</cdr:x>
      <cdr:y>0.09144</cdr:y>
    </cdr:from>
    <cdr:to>
      <cdr:x>0.16562</cdr:x>
      <cdr:y>0.1521</cdr:y>
    </cdr:to>
    <cdr:sp macro="" textlink="'Controls comparison'!$J$7">
      <cdr:nvSpPr>
        <cdr:cNvPr id="14" name="TextBox 1"/>
        <cdr:cNvSpPr txBox="1"/>
      </cdr:nvSpPr>
      <cdr:spPr>
        <a:xfrm xmlns:a="http://schemas.openxmlformats.org/drawingml/2006/main">
          <a:off x="0" y="332481"/>
          <a:ext cx="954234" cy="2205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A9FB817-6D49-4080-A25D-2C4C208825D8}" type="TxLink">
            <a:rPr lang="en-US" sz="900" b="1" i="0" u="none" strike="noStrike">
              <a:solidFill>
                <a:srgbClr val="FF0000"/>
              </a:solidFill>
              <a:latin typeface="Verdana" pitchFamily="34" charset="0"/>
              <a:ea typeface="Verdana" pitchFamily="34" charset="0"/>
              <a:cs typeface="Verdana" pitchFamily="34" charset="0"/>
            </a:rPr>
            <a:pPr/>
            <a:t>HBSC average = 41</a:t>
          </a:fld>
          <a:endParaRPr lang="en-GB" sz="100" b="1">
            <a:solidFill>
              <a:srgbClr val="FF0000"/>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0.95382</cdr:y>
    </cdr:from>
    <cdr:to>
      <cdr:x>0.65439</cdr:x>
      <cdr:y>1</cdr:y>
    </cdr:to>
    <cdr:sp macro="" textlink="'Controls comparison'!$H$5">
      <cdr:nvSpPr>
        <cdr:cNvPr id="16" name="TextBox 4"/>
        <cdr:cNvSpPr txBox="1"/>
      </cdr:nvSpPr>
      <cdr:spPr>
        <a:xfrm xmlns:a="http://schemas.openxmlformats.org/drawingml/2006/main">
          <a:off x="0" y="3534777"/>
          <a:ext cx="3770326" cy="1678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FC19698-CCA7-4D9A-A03B-5D990C6F4A6E}"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HBSC (WHO)</a:t>
          </a:fld>
          <a:endParaRPr lang="en-GB" sz="400">
            <a:latin typeface="Verdana" pitchFamily="34" charset="0"/>
            <a:ea typeface="Verdana" pitchFamily="34" charset="0"/>
            <a:cs typeface="Verdana"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257175</xdr:colOff>
      <xdr:row>5</xdr:row>
      <xdr:rowOff>19050</xdr:rowOff>
    </xdr:from>
    <xdr:to>
      <xdr:col>2</xdr:col>
      <xdr:colOff>117975</xdr:colOff>
      <xdr:row>7</xdr:row>
      <xdr:rowOff>9525</xdr:rowOff>
    </xdr:to>
    <xdr:sp macro="" textlink="">
      <xdr:nvSpPr>
        <xdr:cNvPr id="9" name="Rectangle 8">
          <a:hlinkClick xmlns:r="http://schemas.openxmlformats.org/officeDocument/2006/relationships" r:id="rId1" tooltip="Introduction"/>
        </xdr:cNvPr>
        <xdr:cNvSpPr/>
      </xdr:nvSpPr>
      <xdr:spPr>
        <a:xfrm>
          <a:off x="257175" y="971550"/>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0</xdr:colOff>
      <xdr:row>5</xdr:row>
      <xdr:rowOff>19050</xdr:rowOff>
    </xdr:from>
    <xdr:to>
      <xdr:col>5</xdr:col>
      <xdr:colOff>470400</xdr:colOff>
      <xdr:row>7</xdr:row>
      <xdr:rowOff>9525</xdr:rowOff>
    </xdr:to>
    <xdr:sp macro="" textlink="">
      <xdr:nvSpPr>
        <xdr:cNvPr id="11" name="Rectangle 10">
          <a:hlinkClick xmlns:r="http://schemas.openxmlformats.org/officeDocument/2006/relationships" r:id="rId2" tooltip="Area comparison"/>
        </xdr:cNvPr>
        <xdr:cNvSpPr/>
      </xdr:nvSpPr>
      <xdr:spPr>
        <a:xfrm>
          <a:off x="2438400" y="971550"/>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552450</xdr:colOff>
      <xdr:row>5</xdr:row>
      <xdr:rowOff>28575</xdr:rowOff>
    </xdr:from>
    <xdr:to>
      <xdr:col>14</xdr:col>
      <xdr:colOff>428625</xdr:colOff>
      <xdr:row>7</xdr:row>
      <xdr:rowOff>19050</xdr:rowOff>
    </xdr:to>
    <xdr:sp macro="" textlink="">
      <xdr:nvSpPr>
        <xdr:cNvPr id="12" name="Rectangle 11">
          <a:hlinkClick xmlns:r="http://schemas.openxmlformats.org/officeDocument/2006/relationships" r:id="rId3" tooltip="Technical guide"/>
        </xdr:cNvPr>
        <xdr:cNvSpPr/>
      </xdr:nvSpPr>
      <xdr:spPr>
        <a:xfrm>
          <a:off x="7867650" y="981075"/>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419100</xdr:colOff>
      <xdr:row>5</xdr:row>
      <xdr:rowOff>28575</xdr:rowOff>
    </xdr:from>
    <xdr:to>
      <xdr:col>16</xdr:col>
      <xdr:colOff>295275</xdr:colOff>
      <xdr:row>7</xdr:row>
      <xdr:rowOff>19050</xdr:rowOff>
    </xdr:to>
    <xdr:sp macro="" textlink="">
      <xdr:nvSpPr>
        <xdr:cNvPr id="13" name="Rectangle 12">
          <a:hlinkClick xmlns:r="http://schemas.openxmlformats.org/officeDocument/2006/relationships" r:id="rId4" tooltip="Interpretation guide"/>
        </xdr:cNvPr>
        <xdr:cNvSpPr/>
      </xdr:nvSpPr>
      <xdr:spPr>
        <a:xfrm>
          <a:off x="8953500" y="981075"/>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285750</xdr:colOff>
      <xdr:row>5</xdr:row>
      <xdr:rowOff>28575</xdr:rowOff>
    </xdr:from>
    <xdr:to>
      <xdr:col>18</xdr:col>
      <xdr:colOff>161925</xdr:colOff>
      <xdr:row>7</xdr:row>
      <xdr:rowOff>19050</xdr:rowOff>
    </xdr:to>
    <xdr:sp macro="" textlink="">
      <xdr:nvSpPr>
        <xdr:cNvPr id="14" name="Rectangle 13">
          <a:hlinkClick xmlns:r="http://schemas.openxmlformats.org/officeDocument/2006/relationships" r:id="rId5" tooltip="How to copy charts &amp; tables"/>
        </xdr:cNvPr>
        <xdr:cNvSpPr/>
      </xdr:nvSpPr>
      <xdr:spPr>
        <a:xfrm>
          <a:off x="10039350" y="981075"/>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0</xdr:col>
      <xdr:colOff>0</xdr:colOff>
      <xdr:row>0</xdr:row>
      <xdr:rowOff>95250</xdr:rowOff>
    </xdr:from>
    <xdr:to>
      <xdr:col>7</xdr:col>
      <xdr:colOff>4943475</xdr:colOff>
      <xdr:row>7</xdr:row>
      <xdr:rowOff>19050</xdr:rowOff>
    </xdr:to>
    <xdr:grpSp>
      <xdr:nvGrpSpPr>
        <xdr:cNvPr id="32" name="Group 31"/>
        <xdr:cNvGrpSpPr>
          <a:grpSpLocks noChangeAspect="1"/>
        </xdr:cNvGrpSpPr>
      </xdr:nvGrpSpPr>
      <xdr:grpSpPr>
        <a:xfrm>
          <a:off x="0" y="95250"/>
          <a:ext cx="14497050" cy="1257300"/>
          <a:chOff x="0" y="95250"/>
          <a:chExt cx="14497050" cy="1257300"/>
        </a:xfrm>
      </xdr:grpSpPr>
      <xdr:grpSp>
        <xdr:nvGrpSpPr>
          <xdr:cNvPr id="24" name="Group 23"/>
          <xdr:cNvGrpSpPr/>
        </xdr:nvGrpSpPr>
        <xdr:grpSpPr>
          <a:xfrm>
            <a:off x="257175" y="95250"/>
            <a:ext cx="11601450" cy="714375"/>
            <a:chOff x="247651" y="304799"/>
            <a:chExt cx="11601450" cy="714375"/>
          </a:xfrm>
        </xdr:grpSpPr>
        <xdr:pic>
          <xdr:nvPicPr>
            <xdr:cNvPr id="25" name="Picture 24" descr="PHW-Observatory-Logo.jpg"/>
            <xdr:cNvPicPr>
              <a:picLocks/>
            </xdr:cNvPicPr>
          </xdr:nvPicPr>
          <xdr:blipFill>
            <a:blip xmlns:r="http://schemas.openxmlformats.org/officeDocument/2006/relationships" r:embed="rId6" cstate="print">
              <a:clrChange>
                <a:clrFrom>
                  <a:srgbClr val="7896C8"/>
                </a:clrFrom>
                <a:clrTo>
                  <a:srgbClr val="7896C8">
                    <a:alpha val="0"/>
                  </a:srgbClr>
                </a:clrTo>
              </a:clrChange>
            </a:blip>
            <a:stretch>
              <a:fillRect/>
            </a:stretch>
          </xdr:blipFill>
          <xdr:spPr>
            <a:xfrm>
              <a:off x="9867855" y="405407"/>
              <a:ext cx="1857375" cy="520887"/>
            </a:xfrm>
            <a:prstGeom prst="rect">
              <a:avLst/>
            </a:prstGeom>
          </xdr:spPr>
        </xdr:pic>
        <xdr:pic>
          <xdr:nvPicPr>
            <xdr:cNvPr id="26"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57175" y="314325"/>
              <a:ext cx="606803" cy="698400"/>
            </a:xfrm>
            <a:prstGeom prst="rect">
              <a:avLst/>
            </a:prstGeom>
            <a:noFill/>
            <a:ln>
              <a:solidFill>
                <a:schemeClr val="bg1"/>
              </a:solidFill>
            </a:ln>
          </xdr:spPr>
        </xdr:pic>
        <xdr:sp macro="" textlink="">
          <xdr:nvSpPr>
            <xdr:cNvPr id="28" name="TextBox 27"/>
            <xdr:cNvSpPr txBox="1"/>
          </xdr:nvSpPr>
          <xdr:spPr>
            <a:xfrm>
              <a:off x="942931" y="484551"/>
              <a:ext cx="4962570"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500" b="1" baseline="0" smtClean="0">
                  <a:solidFill>
                    <a:schemeClr val="bg1"/>
                  </a:solidFill>
                  <a:latin typeface="Verdana" pitchFamily="34" charset="0"/>
                  <a:ea typeface="Verdana" pitchFamily="34" charset="0"/>
                  <a:cs typeface="Verdana" pitchFamily="34" charset="0"/>
                </a:rPr>
                <a:t>Health Behaviour in School-aged Children</a:t>
              </a:r>
              <a:endParaRPr lang="en-GB" sz="1500" b="1">
                <a:solidFill>
                  <a:schemeClr val="bg1"/>
                </a:solidFill>
                <a:latin typeface="Verdana" pitchFamily="34" charset="0"/>
                <a:ea typeface="Verdana" pitchFamily="34" charset="0"/>
                <a:cs typeface="Verdana" pitchFamily="34" charset="0"/>
              </a:endParaRPr>
            </a:p>
          </xdr:txBody>
        </xdr:sp>
        <xdr:sp macro="" textlink="">
          <xdr:nvSpPr>
            <xdr:cNvPr id="29" name="Rectangle 28"/>
            <xdr:cNvSpPr/>
          </xdr:nvSpPr>
          <xdr:spPr>
            <a:xfrm>
              <a:off x="247651" y="304799"/>
              <a:ext cx="11601450" cy="714375"/>
            </a:xfrm>
            <a:prstGeom prst="rect">
              <a:avLst/>
            </a:prstGeom>
            <a:noFill/>
            <a:ln w="19050">
              <a:solidFill>
                <a:srgbClr val="E0E0E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27" name="Group 26"/>
          <xdr:cNvGrpSpPr/>
        </xdr:nvGrpSpPr>
        <xdr:grpSpPr>
          <a:xfrm>
            <a:off x="0" y="942975"/>
            <a:ext cx="14497050" cy="409575"/>
            <a:chOff x="0" y="942975"/>
            <a:chExt cx="14497050" cy="409575"/>
          </a:xfrm>
        </xdr:grpSpPr>
        <xdr:pic>
          <xdr:nvPicPr>
            <xdr:cNvPr id="21505"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942975"/>
              <a:ext cx="14497050" cy="409575"/>
            </a:xfrm>
            <a:prstGeom prst="rect">
              <a:avLst/>
            </a:prstGeom>
            <a:noFill/>
          </xdr:spPr>
        </xdr:pic>
        <xdr:sp macro="" textlink="">
          <xdr:nvSpPr>
            <xdr:cNvPr id="18" name="Rectangle 17">
              <a:hlinkClick xmlns:r="http://schemas.openxmlformats.org/officeDocument/2006/relationships" r:id="rId1" tooltip="Introduction"/>
            </xdr:cNvPr>
            <xdr:cNvSpPr/>
          </xdr:nvSpPr>
          <xdr:spPr>
            <a:xfrm>
              <a:off x="238125" y="942975"/>
              <a:ext cx="1080000" cy="3807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9" tooltip="Wales health board"/>
            </xdr:cNvPr>
            <xdr:cNvSpPr/>
          </xdr:nvSpPr>
          <xdr:spPr>
            <a:xfrm>
              <a:off x="1333500" y="942975"/>
              <a:ext cx="1080000" cy="3807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2" tooltip="HBSC regions"/>
            </xdr:cNvPr>
            <xdr:cNvSpPr/>
          </xdr:nvSpPr>
          <xdr:spPr>
            <a:xfrm>
              <a:off x="2419350" y="942975"/>
              <a:ext cx="1080000" cy="3807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3" tooltip="Technical guide"/>
            </xdr:cNvPr>
            <xdr:cNvSpPr/>
          </xdr:nvSpPr>
          <xdr:spPr>
            <a:xfrm>
              <a:off x="7848600" y="952738"/>
              <a:ext cx="1095375" cy="3807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4" tooltip="Interpretation guide"/>
            </xdr:cNvPr>
            <xdr:cNvSpPr/>
          </xdr:nvSpPr>
          <xdr:spPr>
            <a:xfrm>
              <a:off x="8934450" y="952738"/>
              <a:ext cx="1095375" cy="3807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5" tooltip="How to copy charts &amp; tables"/>
            </xdr:cNvPr>
            <xdr:cNvSpPr/>
          </xdr:nvSpPr>
          <xdr:spPr>
            <a:xfrm>
              <a:off x="10020300" y="952738"/>
              <a:ext cx="1095375" cy="3807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xdr:from>
      <xdr:col>3</xdr:col>
      <xdr:colOff>609599</xdr:colOff>
      <xdr:row>12</xdr:row>
      <xdr:rowOff>1</xdr:rowOff>
    </xdr:from>
    <xdr:to>
      <xdr:col>6</xdr:col>
      <xdr:colOff>180974</xdr:colOff>
      <xdr:row>13</xdr:row>
      <xdr:rowOff>390525</xdr:rowOff>
    </xdr:to>
    <xdr:sp macro="" textlink="">
      <xdr:nvSpPr>
        <xdr:cNvPr id="30" name="TextBox 29">
          <a:hlinkClick xmlns:r="http://schemas.openxmlformats.org/officeDocument/2006/relationships" r:id="rId10" tooltip="view indicator guide"/>
        </xdr:cNvPr>
        <xdr:cNvSpPr txBox="1"/>
      </xdr:nvSpPr>
      <xdr:spPr>
        <a:xfrm>
          <a:off x="7724774" y="4705351"/>
          <a:ext cx="1400175" cy="581024"/>
        </a:xfrm>
        <a:prstGeom prst="rect">
          <a:avLst/>
        </a:prstGeom>
        <a:solidFill>
          <a:srgbClr val="3182BD"/>
        </a:solidFill>
        <a:ln w="28575" cmpd="sng">
          <a:solidFill>
            <a:srgbClr val="E0E0E2"/>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E0E0E2"/>
              </a:solidFill>
              <a:latin typeface="Verdana" pitchFamily="34" charset="0"/>
              <a:ea typeface="Verdana" pitchFamily="34" charset="0"/>
              <a:cs typeface="Verdana" pitchFamily="34" charset="0"/>
            </a:rPr>
            <a:t>To view indicator</a:t>
          </a:r>
          <a:r>
            <a:rPr lang="en-GB" sz="1000" b="1" baseline="0">
              <a:solidFill>
                <a:srgbClr val="E0E0E2"/>
              </a:solidFill>
              <a:latin typeface="Verdana" pitchFamily="34" charset="0"/>
              <a:ea typeface="Verdana" pitchFamily="34" charset="0"/>
              <a:cs typeface="Verdana" pitchFamily="34" charset="0"/>
            </a:rPr>
            <a:t> guide</a:t>
          </a:r>
          <a:r>
            <a:rPr lang="en-GB" sz="1000" b="1">
              <a:solidFill>
                <a:srgbClr val="E0E0E2"/>
              </a:solidFill>
              <a:latin typeface="Verdana" pitchFamily="34" charset="0"/>
              <a:ea typeface="Verdana" pitchFamily="34" charset="0"/>
              <a:cs typeface="Verdana" pitchFamily="34" charset="0"/>
            </a:rPr>
            <a:t> click</a:t>
          </a:r>
          <a:r>
            <a:rPr lang="en-GB" sz="1000" b="1" baseline="0">
              <a:solidFill>
                <a:srgbClr val="E0E0E2"/>
              </a:solidFill>
              <a:latin typeface="Verdana" pitchFamily="34" charset="0"/>
              <a:ea typeface="Verdana" pitchFamily="34" charset="0"/>
              <a:cs typeface="Verdana" pitchFamily="34" charset="0"/>
            </a:rPr>
            <a:t> here</a:t>
          </a:r>
          <a:endParaRPr lang="en-GB" sz="1000" b="1">
            <a:solidFill>
              <a:srgbClr val="E0E0E2"/>
            </a:solidFill>
            <a:latin typeface="Verdana" pitchFamily="34" charset="0"/>
            <a:ea typeface="Verdana" pitchFamily="34" charset="0"/>
            <a:cs typeface="Verdana" pitchFamily="34" charset="0"/>
          </a:endParaRPr>
        </a:p>
      </xdr:txBody>
    </xdr:sp>
    <xdr:clientData/>
  </xdr:twoCellAnchor>
  <xdr:twoCellAnchor>
    <xdr:from>
      <xdr:col>4</xdr:col>
      <xdr:colOff>0</xdr:colOff>
      <xdr:row>28</xdr:row>
      <xdr:rowOff>0</xdr:rowOff>
    </xdr:from>
    <xdr:to>
      <xdr:col>6</xdr:col>
      <xdr:colOff>180975</xdr:colOff>
      <xdr:row>29</xdr:row>
      <xdr:rowOff>390524</xdr:rowOff>
    </xdr:to>
    <xdr:sp macro="" textlink="">
      <xdr:nvSpPr>
        <xdr:cNvPr id="31" name="TextBox 30">
          <a:hlinkClick xmlns:r="http://schemas.openxmlformats.org/officeDocument/2006/relationships" r:id="rId11" tooltip="view data source"/>
        </xdr:cNvPr>
        <xdr:cNvSpPr txBox="1"/>
      </xdr:nvSpPr>
      <xdr:spPr>
        <a:xfrm>
          <a:off x="7724775" y="12458700"/>
          <a:ext cx="1400175" cy="581024"/>
        </a:xfrm>
        <a:prstGeom prst="rect">
          <a:avLst/>
        </a:prstGeom>
        <a:solidFill>
          <a:srgbClr val="3182BD"/>
        </a:solidFill>
        <a:ln w="28575" cmpd="sng">
          <a:solidFill>
            <a:srgbClr val="E0E0E2"/>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E0E0E2"/>
              </a:solidFill>
              <a:latin typeface="Verdana" pitchFamily="34" charset="0"/>
              <a:ea typeface="Verdana" pitchFamily="34" charset="0"/>
              <a:cs typeface="Verdana" pitchFamily="34" charset="0"/>
            </a:rPr>
            <a:t>To view data source click</a:t>
          </a:r>
          <a:r>
            <a:rPr lang="en-GB" sz="1000" b="1" baseline="0">
              <a:solidFill>
                <a:srgbClr val="E0E0E2"/>
              </a:solidFill>
              <a:latin typeface="Verdana" pitchFamily="34" charset="0"/>
              <a:ea typeface="Verdana" pitchFamily="34" charset="0"/>
              <a:cs typeface="Verdana" pitchFamily="34" charset="0"/>
            </a:rPr>
            <a:t> here</a:t>
          </a:r>
          <a:endParaRPr lang="en-GB" sz="1000" b="1">
            <a:solidFill>
              <a:srgbClr val="E0E0E2"/>
            </a:solidFill>
            <a:latin typeface="Verdana" pitchFamily="34" charset="0"/>
            <a:ea typeface="Verdana" pitchFamily="34" charset="0"/>
            <a:cs typeface="Verdana" pitchFamily="34" charset="0"/>
          </a:endParaRPr>
        </a:p>
      </xdr:txBody>
    </xdr:sp>
    <xdr:clientData/>
  </xdr:twoCellAnchor>
  <xdr:twoCellAnchor>
    <xdr:from>
      <xdr:col>4</xdr:col>
      <xdr:colOff>0</xdr:colOff>
      <xdr:row>40</xdr:row>
      <xdr:rowOff>0</xdr:rowOff>
    </xdr:from>
    <xdr:to>
      <xdr:col>6</xdr:col>
      <xdr:colOff>180975</xdr:colOff>
      <xdr:row>41</xdr:row>
      <xdr:rowOff>390524</xdr:rowOff>
    </xdr:to>
    <xdr:sp macro="" textlink="">
      <xdr:nvSpPr>
        <xdr:cNvPr id="34" name="TextBox 33">
          <a:hlinkClick xmlns:r="http://schemas.openxmlformats.org/officeDocument/2006/relationships" r:id="rId11" tooltip="view data source"/>
        </xdr:cNvPr>
        <xdr:cNvSpPr txBox="1"/>
      </xdr:nvSpPr>
      <xdr:spPr>
        <a:xfrm>
          <a:off x="7724775" y="17830800"/>
          <a:ext cx="1400175" cy="581024"/>
        </a:xfrm>
        <a:prstGeom prst="rect">
          <a:avLst/>
        </a:prstGeom>
        <a:solidFill>
          <a:srgbClr val="3182BD"/>
        </a:solidFill>
        <a:ln w="28575" cmpd="sng">
          <a:solidFill>
            <a:srgbClr val="E0E0E2"/>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E0E0E2"/>
              </a:solidFill>
              <a:latin typeface="Verdana" pitchFamily="34" charset="0"/>
              <a:ea typeface="Verdana" pitchFamily="34" charset="0"/>
              <a:cs typeface="Verdana" pitchFamily="34" charset="0"/>
            </a:rPr>
            <a:t>To view data source click</a:t>
          </a:r>
          <a:r>
            <a:rPr lang="en-GB" sz="1000" b="1" baseline="0">
              <a:solidFill>
                <a:srgbClr val="E0E0E2"/>
              </a:solidFill>
              <a:latin typeface="Verdana" pitchFamily="34" charset="0"/>
              <a:ea typeface="Verdana" pitchFamily="34" charset="0"/>
              <a:cs typeface="Verdana" pitchFamily="34" charset="0"/>
            </a:rPr>
            <a:t> here</a:t>
          </a:r>
          <a:endParaRPr lang="en-GB" sz="1000" b="1">
            <a:solidFill>
              <a:srgbClr val="E0E0E2"/>
            </a:solidFill>
            <a:latin typeface="Verdana" pitchFamily="34" charset="0"/>
            <a:ea typeface="Verdana" pitchFamily="34" charset="0"/>
            <a:cs typeface="Verdana" pitchFamily="34" charset="0"/>
          </a:endParaRPr>
        </a:p>
      </xdr:txBody>
    </xdr:sp>
    <xdr:clientData/>
  </xdr:twoCellAnchor>
  <xdr:twoCellAnchor>
    <xdr:from>
      <xdr:col>4</xdr:col>
      <xdr:colOff>0</xdr:colOff>
      <xdr:row>54</xdr:row>
      <xdr:rowOff>0</xdr:rowOff>
    </xdr:from>
    <xdr:to>
      <xdr:col>6</xdr:col>
      <xdr:colOff>180975</xdr:colOff>
      <xdr:row>55</xdr:row>
      <xdr:rowOff>9524</xdr:rowOff>
    </xdr:to>
    <xdr:sp macro="" textlink="">
      <xdr:nvSpPr>
        <xdr:cNvPr id="35" name="TextBox 34">
          <a:hlinkClick xmlns:r="http://schemas.openxmlformats.org/officeDocument/2006/relationships" r:id="rId11" tooltip="view data source"/>
        </xdr:cNvPr>
        <xdr:cNvSpPr txBox="1"/>
      </xdr:nvSpPr>
      <xdr:spPr>
        <a:xfrm>
          <a:off x="7724775" y="25279350"/>
          <a:ext cx="1400175" cy="581024"/>
        </a:xfrm>
        <a:prstGeom prst="rect">
          <a:avLst/>
        </a:prstGeom>
        <a:solidFill>
          <a:srgbClr val="3182BD"/>
        </a:solidFill>
        <a:ln w="28575" cmpd="sng">
          <a:solidFill>
            <a:srgbClr val="E0E0E2"/>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E0E0E2"/>
              </a:solidFill>
              <a:latin typeface="Verdana" pitchFamily="34" charset="0"/>
              <a:ea typeface="Verdana" pitchFamily="34" charset="0"/>
              <a:cs typeface="Verdana" pitchFamily="34" charset="0"/>
            </a:rPr>
            <a:t>To view data source click</a:t>
          </a:r>
          <a:r>
            <a:rPr lang="en-GB" sz="1000" b="1" baseline="0">
              <a:solidFill>
                <a:srgbClr val="E0E0E2"/>
              </a:solidFill>
              <a:latin typeface="Verdana" pitchFamily="34" charset="0"/>
              <a:ea typeface="Verdana" pitchFamily="34" charset="0"/>
              <a:cs typeface="Verdana" pitchFamily="34" charset="0"/>
            </a:rPr>
            <a:t> here</a:t>
          </a:r>
          <a:endParaRPr lang="en-GB" sz="1000" b="1">
            <a:solidFill>
              <a:srgbClr val="E0E0E2"/>
            </a:solidFill>
            <a:latin typeface="Verdana" pitchFamily="34" charset="0"/>
            <a:ea typeface="Verdana" pitchFamily="34" charset="0"/>
            <a:cs typeface="Verdana" pitchFamily="34" charset="0"/>
          </a:endParaRPr>
        </a:p>
      </xdr:txBody>
    </xdr:sp>
    <xdr:clientData/>
  </xdr:twoCellAnchor>
  <xdr:twoCellAnchor>
    <xdr:from>
      <xdr:col>4</xdr:col>
      <xdr:colOff>0</xdr:colOff>
      <xdr:row>70</xdr:row>
      <xdr:rowOff>0</xdr:rowOff>
    </xdr:from>
    <xdr:to>
      <xdr:col>6</xdr:col>
      <xdr:colOff>180975</xdr:colOff>
      <xdr:row>71</xdr:row>
      <xdr:rowOff>200024</xdr:rowOff>
    </xdr:to>
    <xdr:sp macro="" textlink="">
      <xdr:nvSpPr>
        <xdr:cNvPr id="36" name="TextBox 35">
          <a:hlinkClick xmlns:r="http://schemas.openxmlformats.org/officeDocument/2006/relationships" r:id="rId11" tooltip="view data source"/>
        </xdr:cNvPr>
        <xdr:cNvSpPr txBox="1"/>
      </xdr:nvSpPr>
      <xdr:spPr>
        <a:xfrm>
          <a:off x="7724775" y="32327850"/>
          <a:ext cx="1400175" cy="581024"/>
        </a:xfrm>
        <a:prstGeom prst="rect">
          <a:avLst/>
        </a:prstGeom>
        <a:solidFill>
          <a:srgbClr val="3182BD"/>
        </a:solidFill>
        <a:ln w="28575" cmpd="sng">
          <a:solidFill>
            <a:srgbClr val="E0E0E2"/>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E0E0E2"/>
              </a:solidFill>
              <a:latin typeface="Verdana" pitchFamily="34" charset="0"/>
              <a:ea typeface="Verdana" pitchFamily="34" charset="0"/>
              <a:cs typeface="Verdana" pitchFamily="34" charset="0"/>
            </a:rPr>
            <a:t>To view data source click</a:t>
          </a:r>
          <a:r>
            <a:rPr lang="en-GB" sz="1000" b="1" baseline="0">
              <a:solidFill>
                <a:srgbClr val="E0E0E2"/>
              </a:solidFill>
              <a:latin typeface="Verdana" pitchFamily="34" charset="0"/>
              <a:ea typeface="Verdana" pitchFamily="34" charset="0"/>
              <a:cs typeface="Verdana" pitchFamily="34" charset="0"/>
            </a:rPr>
            <a:t> here</a:t>
          </a:r>
          <a:endParaRPr lang="en-GB" sz="1000" b="1">
            <a:solidFill>
              <a:srgbClr val="E0E0E2"/>
            </a:solidFill>
            <a:latin typeface="Verdana" pitchFamily="34" charset="0"/>
            <a:ea typeface="Verdana" pitchFamily="34" charset="0"/>
            <a:cs typeface="Verdana"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15</xdr:col>
      <xdr:colOff>228600</xdr:colOff>
      <xdr:row>45</xdr:row>
      <xdr:rowOff>161925</xdr:rowOff>
    </xdr:to>
    <xdr:pic>
      <xdr:nvPicPr>
        <xdr:cNvPr id="21506" name="Picture 2"/>
        <xdr:cNvPicPr>
          <a:picLocks noChangeAspect="1" noChangeArrowheads="1"/>
        </xdr:cNvPicPr>
      </xdr:nvPicPr>
      <xdr:blipFill>
        <a:blip xmlns:r="http://schemas.openxmlformats.org/officeDocument/2006/relationships" r:embed="rId1" cstate="print"/>
        <a:srcRect t="18333" r="74375" b="9909"/>
        <a:stretch>
          <a:fillRect/>
        </a:stretch>
      </xdr:blipFill>
      <xdr:spPr bwMode="auto">
        <a:xfrm>
          <a:off x="0" y="1352550"/>
          <a:ext cx="9372600" cy="7381875"/>
        </a:xfrm>
        <a:prstGeom prst="rect">
          <a:avLst/>
        </a:prstGeom>
        <a:noFill/>
        <a:ln w="1">
          <a:noFill/>
          <a:miter lim="800000"/>
          <a:headEnd/>
          <a:tailEnd type="none" w="med" len="med"/>
        </a:ln>
        <a:effectLst/>
      </xdr:spPr>
    </xdr:pic>
    <xdr:clientData/>
  </xdr:twoCellAnchor>
  <xdr:twoCellAnchor editAs="absolute">
    <xdr:from>
      <xdr:col>0</xdr:col>
      <xdr:colOff>0</xdr:colOff>
      <xdr:row>0</xdr:row>
      <xdr:rowOff>95250</xdr:rowOff>
    </xdr:from>
    <xdr:to>
      <xdr:col>23</xdr:col>
      <xdr:colOff>476250</xdr:colOff>
      <xdr:row>7</xdr:row>
      <xdr:rowOff>19050</xdr:rowOff>
    </xdr:to>
    <xdr:grpSp>
      <xdr:nvGrpSpPr>
        <xdr:cNvPr id="40" name="Group 39"/>
        <xdr:cNvGrpSpPr>
          <a:grpSpLocks noChangeAspect="1"/>
        </xdr:cNvGrpSpPr>
      </xdr:nvGrpSpPr>
      <xdr:grpSpPr>
        <a:xfrm>
          <a:off x="0" y="95250"/>
          <a:ext cx="14497050" cy="1257300"/>
          <a:chOff x="0" y="95250"/>
          <a:chExt cx="14497050" cy="1257300"/>
        </a:xfrm>
      </xdr:grpSpPr>
      <xdr:pic>
        <xdr:nvPicPr>
          <xdr:cNvPr id="2867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942975"/>
            <a:ext cx="14497050" cy="409575"/>
          </a:xfrm>
          <a:prstGeom prst="rect">
            <a:avLst/>
          </a:prstGeom>
          <a:noFill/>
        </xdr:spPr>
      </xdr:pic>
      <xdr:grpSp>
        <xdr:nvGrpSpPr>
          <xdr:cNvPr id="39" name="Group 38"/>
          <xdr:cNvGrpSpPr/>
        </xdr:nvGrpSpPr>
        <xdr:grpSpPr>
          <a:xfrm>
            <a:off x="238125" y="95250"/>
            <a:ext cx="11620500" cy="1247775"/>
            <a:chOff x="238125" y="95250"/>
            <a:chExt cx="11620500" cy="1247775"/>
          </a:xfrm>
        </xdr:grpSpPr>
        <xdr:grpSp>
          <xdr:nvGrpSpPr>
            <xdr:cNvPr id="30" name="Group 29"/>
            <xdr:cNvGrpSpPr/>
          </xdr:nvGrpSpPr>
          <xdr:grpSpPr>
            <a:xfrm>
              <a:off x="257175" y="95250"/>
              <a:ext cx="11601450" cy="714375"/>
              <a:chOff x="247651" y="304799"/>
              <a:chExt cx="11601450" cy="714375"/>
            </a:xfrm>
          </xdr:grpSpPr>
          <xdr:pic>
            <xdr:nvPicPr>
              <xdr:cNvPr id="32" name="Picture 31" descr="PHW-Observatory-Logo.jpg"/>
              <xdr:cNvPicPr>
                <a:picLocks/>
              </xdr:cNvPicPr>
            </xdr:nvPicPr>
            <xdr:blipFill>
              <a:blip xmlns:r="http://schemas.openxmlformats.org/officeDocument/2006/relationships" r:embed="rId3" cstate="print">
                <a:clrChange>
                  <a:clrFrom>
                    <a:srgbClr val="7896C8"/>
                  </a:clrFrom>
                  <a:clrTo>
                    <a:srgbClr val="7896C8">
                      <a:alpha val="0"/>
                    </a:srgbClr>
                  </a:clrTo>
                </a:clrChange>
              </a:blip>
              <a:stretch>
                <a:fillRect/>
              </a:stretch>
            </xdr:blipFill>
            <xdr:spPr>
              <a:xfrm>
                <a:off x="9867855" y="405407"/>
                <a:ext cx="1857375" cy="520887"/>
              </a:xfrm>
              <a:prstGeom prst="rect">
                <a:avLst/>
              </a:prstGeom>
            </xdr:spPr>
          </xdr:pic>
          <xdr:pic>
            <xdr:nvPicPr>
              <xdr:cNvPr id="35" name="Picture 10"/>
              <xdr:cNvPicPr>
                <a:picLocks noChangeAspect="1" noChangeArrowheads="1"/>
              </xdr:cNvPicPr>
            </xdr:nvPicPr>
            <xdr:blipFill>
              <a:blip xmlns:r="http://schemas.openxmlformats.org/officeDocument/2006/relationships" r:embed="rId4" cstate="print"/>
              <a:srcRect/>
              <a:stretch>
                <a:fillRect/>
              </a:stretch>
            </xdr:blipFill>
            <xdr:spPr bwMode="auto">
              <a:xfrm>
                <a:off x="257175" y="314325"/>
                <a:ext cx="606803" cy="698400"/>
              </a:xfrm>
              <a:prstGeom prst="rect">
                <a:avLst/>
              </a:prstGeom>
              <a:noFill/>
              <a:ln>
                <a:solidFill>
                  <a:schemeClr val="bg1"/>
                </a:solidFill>
              </a:ln>
            </xdr:spPr>
          </xdr:pic>
          <xdr:sp macro="" textlink="">
            <xdr:nvSpPr>
              <xdr:cNvPr id="36" name="TextBox 35"/>
              <xdr:cNvSpPr txBox="1"/>
            </xdr:nvSpPr>
            <xdr:spPr>
              <a:xfrm>
                <a:off x="942931" y="484551"/>
                <a:ext cx="4962570"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500" b="1" baseline="0" smtClean="0">
                    <a:solidFill>
                      <a:schemeClr val="bg1"/>
                    </a:solidFill>
                    <a:latin typeface="Verdana" pitchFamily="34" charset="0"/>
                    <a:ea typeface="Verdana" pitchFamily="34" charset="0"/>
                    <a:cs typeface="Verdana" pitchFamily="34" charset="0"/>
                  </a:rPr>
                  <a:t>Health Behaviour in School-aged Children</a:t>
                </a:r>
                <a:endParaRPr lang="en-GB" sz="1500" b="1">
                  <a:solidFill>
                    <a:schemeClr val="bg1"/>
                  </a:solidFill>
                  <a:latin typeface="Verdana" pitchFamily="34" charset="0"/>
                  <a:ea typeface="Verdana" pitchFamily="34" charset="0"/>
                  <a:cs typeface="Verdana" pitchFamily="34" charset="0"/>
                </a:endParaRPr>
              </a:p>
            </xdr:txBody>
          </xdr:sp>
          <xdr:sp macro="" textlink="">
            <xdr:nvSpPr>
              <xdr:cNvPr id="37" name="Rectangle 36"/>
              <xdr:cNvSpPr/>
            </xdr:nvSpPr>
            <xdr:spPr>
              <a:xfrm>
                <a:off x="247651" y="304799"/>
                <a:ext cx="11601450" cy="714375"/>
              </a:xfrm>
              <a:prstGeom prst="rect">
                <a:avLst/>
              </a:prstGeom>
              <a:noFill/>
              <a:ln w="19050">
                <a:solidFill>
                  <a:srgbClr val="E0E0E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31" name="Group 30"/>
            <xdr:cNvGrpSpPr/>
          </xdr:nvGrpSpPr>
          <xdr:grpSpPr>
            <a:xfrm>
              <a:off x="238125" y="962025"/>
              <a:ext cx="10877550" cy="381000"/>
              <a:chOff x="238125" y="962025"/>
              <a:chExt cx="10877550" cy="381000"/>
            </a:xfrm>
          </xdr:grpSpPr>
          <xdr:sp macro="" textlink="">
            <xdr:nvSpPr>
              <xdr:cNvPr id="9" name="Rectangle 8">
                <a:hlinkClick xmlns:r="http://schemas.openxmlformats.org/officeDocument/2006/relationships" r:id="rId5" tooltip="Introduction"/>
              </xdr:cNvPr>
              <xdr:cNvSpPr/>
            </xdr:nvSpPr>
            <xdr:spPr>
              <a:xfrm>
                <a:off x="238125" y="96202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6" tooltip="Wales health board"/>
              </xdr:cNvPr>
              <xdr:cNvSpPr/>
            </xdr:nvSpPr>
            <xdr:spPr>
              <a:xfrm>
                <a:off x="1333500" y="96202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7" tooltip="HBSC regions"/>
              </xdr:cNvPr>
              <xdr:cNvSpPr/>
            </xdr:nvSpPr>
            <xdr:spPr>
              <a:xfrm>
                <a:off x="2419350" y="96202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8" tooltip="Technical guide"/>
              </xdr:cNvPr>
              <xdr:cNvSpPr/>
            </xdr:nvSpPr>
            <xdr:spPr>
              <a:xfrm>
                <a:off x="7848600" y="97155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9" tooltip="Interpretation guide"/>
              </xdr:cNvPr>
              <xdr:cNvSpPr/>
            </xdr:nvSpPr>
            <xdr:spPr>
              <a:xfrm>
                <a:off x="8934450" y="97155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10" tooltip="How to copy charts &amp; tables"/>
              </xdr:cNvPr>
              <xdr:cNvSpPr/>
            </xdr:nvSpPr>
            <xdr:spPr>
              <a:xfrm>
                <a:off x="10020300" y="97155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11</xdr:col>
      <xdr:colOff>323850</xdr:colOff>
      <xdr:row>26</xdr:row>
      <xdr:rowOff>85725</xdr:rowOff>
    </xdr:from>
    <xdr:to>
      <xdr:col>12</xdr:col>
      <xdr:colOff>171497</xdr:colOff>
      <xdr:row>28</xdr:row>
      <xdr:rowOff>38101</xdr:rowOff>
    </xdr:to>
    <xdr:cxnSp macro="">
      <xdr:nvCxnSpPr>
        <xdr:cNvPr id="16" name="Straight Arrow Connector 15"/>
        <xdr:cNvCxnSpPr/>
      </xdr:nvCxnSpPr>
      <xdr:spPr bwMode="auto">
        <a:xfrm flipH="1" flipV="1">
          <a:off x="7029450" y="5038725"/>
          <a:ext cx="457247" cy="333376"/>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323850</xdr:colOff>
      <xdr:row>28</xdr:row>
      <xdr:rowOff>47625</xdr:rowOff>
    </xdr:from>
    <xdr:to>
      <xdr:col>13</xdr:col>
      <xdr:colOff>171495</xdr:colOff>
      <xdr:row>30</xdr:row>
      <xdr:rowOff>9525</xdr:rowOff>
    </xdr:to>
    <xdr:sp macro="" textlink="">
      <xdr:nvSpPr>
        <xdr:cNvPr id="17" name="TextBox 16"/>
        <xdr:cNvSpPr txBox="1"/>
      </xdr:nvSpPr>
      <xdr:spPr>
        <a:xfrm>
          <a:off x="7029450" y="5381625"/>
          <a:ext cx="1066845" cy="342900"/>
        </a:xfrm>
        <a:prstGeom prst="rect">
          <a:avLst/>
        </a:prstGeom>
        <a:solidFill>
          <a:schemeClr val="lt1"/>
        </a:solid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xdr:from>
      <xdr:col>7</xdr:col>
      <xdr:colOff>485776</xdr:colOff>
      <xdr:row>15</xdr:row>
      <xdr:rowOff>38100</xdr:rowOff>
    </xdr:from>
    <xdr:to>
      <xdr:col>7</xdr:col>
      <xdr:colOff>523875</xdr:colOff>
      <xdr:row>16</xdr:row>
      <xdr:rowOff>133350</xdr:rowOff>
    </xdr:to>
    <xdr:cxnSp macro="">
      <xdr:nvCxnSpPr>
        <xdr:cNvPr id="21" name="Straight Arrow Connector 20"/>
        <xdr:cNvCxnSpPr/>
      </xdr:nvCxnSpPr>
      <xdr:spPr bwMode="auto">
        <a:xfrm>
          <a:off x="4752976" y="2895600"/>
          <a:ext cx="38099" cy="285750"/>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22</xdr:row>
      <xdr:rowOff>133350</xdr:rowOff>
    </xdr:from>
    <xdr:to>
      <xdr:col>3</xdr:col>
      <xdr:colOff>76245</xdr:colOff>
      <xdr:row>24</xdr:row>
      <xdr:rowOff>95250</xdr:rowOff>
    </xdr:to>
    <xdr:sp macro="" textlink="">
      <xdr:nvSpPr>
        <xdr:cNvPr id="33" name="TextBox 32"/>
        <xdr:cNvSpPr txBox="1"/>
      </xdr:nvSpPr>
      <xdr:spPr>
        <a:xfrm>
          <a:off x="838200" y="4324350"/>
          <a:ext cx="1066845" cy="342900"/>
        </a:xfrm>
        <a:prstGeom prst="rect">
          <a:avLst/>
        </a:prstGeom>
        <a:solidFill>
          <a:schemeClr val="lt1"/>
        </a:solid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Selection box for parameters</a:t>
          </a:r>
          <a:endParaRPr lang="en-GB" sz="900">
            <a:latin typeface="Verdana" pitchFamily="34" charset="0"/>
          </a:endParaRPr>
        </a:p>
      </xdr:txBody>
    </xdr:sp>
    <xdr:clientData/>
  </xdr:twoCellAnchor>
  <xdr:twoCellAnchor>
    <xdr:from>
      <xdr:col>2</xdr:col>
      <xdr:colOff>152400</xdr:colOff>
      <xdr:row>21</xdr:row>
      <xdr:rowOff>66679</xdr:rowOff>
    </xdr:from>
    <xdr:to>
      <xdr:col>2</xdr:col>
      <xdr:colOff>152402</xdr:colOff>
      <xdr:row>22</xdr:row>
      <xdr:rowOff>128179</xdr:rowOff>
    </xdr:to>
    <xdr:cxnSp macro="">
      <xdr:nvCxnSpPr>
        <xdr:cNvPr id="34" name="Straight Arrow Connector 33"/>
        <xdr:cNvCxnSpPr/>
      </xdr:nvCxnSpPr>
      <xdr:spPr bwMode="auto">
        <a:xfrm flipV="1">
          <a:off x="1371600" y="4067179"/>
          <a:ext cx="2" cy="252000"/>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495300</xdr:colOff>
      <xdr:row>19</xdr:row>
      <xdr:rowOff>42923</xdr:rowOff>
    </xdr:from>
    <xdr:to>
      <xdr:col>11</xdr:col>
      <xdr:colOff>360002</xdr:colOff>
      <xdr:row>21</xdr:row>
      <xdr:rowOff>142875</xdr:rowOff>
    </xdr:to>
    <xdr:cxnSp macro="">
      <xdr:nvCxnSpPr>
        <xdr:cNvPr id="42" name="Straight Arrow Connector 41"/>
        <xdr:cNvCxnSpPr/>
      </xdr:nvCxnSpPr>
      <xdr:spPr bwMode="auto">
        <a:xfrm flipH="1">
          <a:off x="6591300" y="3662423"/>
          <a:ext cx="474302" cy="480952"/>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9526</xdr:colOff>
      <xdr:row>17</xdr:row>
      <xdr:rowOff>76200</xdr:rowOff>
    </xdr:from>
    <xdr:to>
      <xdr:col>12</xdr:col>
      <xdr:colOff>123826</xdr:colOff>
      <xdr:row>19</xdr:row>
      <xdr:rowOff>38100</xdr:rowOff>
    </xdr:to>
    <xdr:sp macro="" textlink="">
      <xdr:nvSpPr>
        <xdr:cNvPr id="43" name="TextBox 42"/>
        <xdr:cNvSpPr txBox="1"/>
      </xdr:nvSpPr>
      <xdr:spPr>
        <a:xfrm>
          <a:off x="6715126" y="3314700"/>
          <a:ext cx="723900" cy="342900"/>
        </a:xfrm>
        <a:prstGeom prst="rect">
          <a:avLst/>
        </a:prstGeom>
        <a:solidFill>
          <a:schemeClr val="lt1"/>
        </a:solid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Data label for area</a:t>
          </a:r>
          <a:endParaRPr lang="en-GB" sz="900">
            <a:latin typeface="Verdana" pitchFamily="34" charset="0"/>
          </a:endParaRPr>
        </a:p>
      </xdr:txBody>
    </xdr:sp>
    <xdr:clientData/>
  </xdr:twoCellAnchor>
  <xdr:twoCellAnchor>
    <xdr:from>
      <xdr:col>4</xdr:col>
      <xdr:colOff>485775</xdr:colOff>
      <xdr:row>28</xdr:row>
      <xdr:rowOff>28575</xdr:rowOff>
    </xdr:from>
    <xdr:to>
      <xdr:col>5</xdr:col>
      <xdr:colOff>542925</xdr:colOff>
      <xdr:row>28</xdr:row>
      <xdr:rowOff>57150</xdr:rowOff>
    </xdr:to>
    <xdr:cxnSp macro="">
      <xdr:nvCxnSpPr>
        <xdr:cNvPr id="51" name="Straight Arrow Connector 50"/>
        <xdr:cNvCxnSpPr/>
      </xdr:nvCxnSpPr>
      <xdr:spPr bwMode="auto">
        <a:xfrm>
          <a:off x="2924175" y="5362575"/>
          <a:ext cx="666750" cy="28575"/>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447675</xdr:colOff>
      <xdr:row>23</xdr:row>
      <xdr:rowOff>38100</xdr:rowOff>
    </xdr:from>
    <xdr:to>
      <xdr:col>17</xdr:col>
      <xdr:colOff>390525</xdr:colOff>
      <xdr:row>28</xdr:row>
      <xdr:rowOff>95250</xdr:rowOff>
    </xdr:to>
    <xdr:sp macro="" textlink="">
      <xdr:nvSpPr>
        <xdr:cNvPr id="54" name="TextBox 53"/>
        <xdr:cNvSpPr txBox="1"/>
      </xdr:nvSpPr>
      <xdr:spPr>
        <a:xfrm>
          <a:off x="9591675" y="4419600"/>
          <a:ext cx="1162050" cy="1009650"/>
        </a:xfrm>
        <a:prstGeom prst="rect">
          <a:avLst/>
        </a:prstGeom>
        <a:solidFill>
          <a:schemeClr val="lt1"/>
        </a:solid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 signifies 3 or more lowest regions.  See the technical guide for a list of the lowest regions for this indicator </a:t>
          </a:r>
          <a:endParaRPr lang="en-GB" sz="900">
            <a:latin typeface="Verdana" pitchFamily="34" charset="0"/>
          </a:endParaRPr>
        </a:p>
      </xdr:txBody>
    </xdr:sp>
    <xdr:clientData/>
  </xdr:twoCellAnchor>
  <xdr:twoCellAnchor>
    <xdr:from>
      <xdr:col>6</xdr:col>
      <xdr:colOff>257175</xdr:colOff>
      <xdr:row>10</xdr:row>
      <xdr:rowOff>114300</xdr:rowOff>
    </xdr:from>
    <xdr:to>
      <xdr:col>9</xdr:col>
      <xdr:colOff>142875</xdr:colOff>
      <xdr:row>15</xdr:row>
      <xdr:rowOff>28576</xdr:rowOff>
    </xdr:to>
    <xdr:sp macro="" textlink="">
      <xdr:nvSpPr>
        <xdr:cNvPr id="58" name="TextBox 57"/>
        <xdr:cNvSpPr txBox="1"/>
      </xdr:nvSpPr>
      <xdr:spPr>
        <a:xfrm>
          <a:off x="3914775" y="2019300"/>
          <a:ext cx="1714500" cy="866776"/>
        </a:xfrm>
        <a:prstGeom prst="rect">
          <a:avLst/>
        </a:prstGeom>
        <a:no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The average is the HBSC average, based on equal weighting of each region, regardless of differences in achieved sample size or country population.</a:t>
          </a:r>
          <a:endParaRPr lang="en-GB" sz="900">
            <a:latin typeface="Verdana" pitchFamily="34" charset="0"/>
          </a:endParaRPr>
        </a:p>
      </xdr:txBody>
    </xdr:sp>
    <xdr:clientData/>
  </xdr:twoCellAnchor>
  <xdr:twoCellAnchor>
    <xdr:from>
      <xdr:col>14</xdr:col>
      <xdr:colOff>495300</xdr:colOff>
      <xdr:row>23</xdr:row>
      <xdr:rowOff>47625</xdr:rowOff>
    </xdr:from>
    <xdr:to>
      <xdr:col>15</xdr:col>
      <xdr:colOff>438152</xdr:colOff>
      <xdr:row>24</xdr:row>
      <xdr:rowOff>109598</xdr:rowOff>
    </xdr:to>
    <xdr:cxnSp macro="">
      <xdr:nvCxnSpPr>
        <xdr:cNvPr id="59" name="Straight Arrow Connector 58"/>
        <xdr:cNvCxnSpPr/>
      </xdr:nvCxnSpPr>
      <xdr:spPr bwMode="auto">
        <a:xfrm flipH="1" flipV="1">
          <a:off x="9029700" y="4429125"/>
          <a:ext cx="552452" cy="252473"/>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419100</xdr:colOff>
      <xdr:row>39</xdr:row>
      <xdr:rowOff>180975</xdr:rowOff>
    </xdr:from>
    <xdr:to>
      <xdr:col>10</xdr:col>
      <xdr:colOff>66677</xdr:colOff>
      <xdr:row>41</xdr:row>
      <xdr:rowOff>171450</xdr:rowOff>
    </xdr:to>
    <xdr:cxnSp macro="">
      <xdr:nvCxnSpPr>
        <xdr:cNvPr id="60" name="Straight Arrow Connector 59"/>
        <xdr:cNvCxnSpPr/>
      </xdr:nvCxnSpPr>
      <xdr:spPr bwMode="auto">
        <a:xfrm flipH="1">
          <a:off x="5295900" y="7610475"/>
          <a:ext cx="866777" cy="371475"/>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390525</xdr:colOff>
      <xdr:row>28</xdr:row>
      <xdr:rowOff>66675</xdr:rowOff>
    </xdr:from>
    <xdr:to>
      <xdr:col>15</xdr:col>
      <xdr:colOff>333375</xdr:colOff>
      <xdr:row>33</xdr:row>
      <xdr:rowOff>123825</xdr:rowOff>
    </xdr:to>
    <xdr:sp macro="" textlink="">
      <xdr:nvSpPr>
        <xdr:cNvPr id="46" name="TextBox 45"/>
        <xdr:cNvSpPr txBox="1"/>
      </xdr:nvSpPr>
      <xdr:spPr>
        <a:xfrm>
          <a:off x="8315325" y="5400675"/>
          <a:ext cx="1162050" cy="1009650"/>
        </a:xfrm>
        <a:prstGeom prst="rect">
          <a:avLst/>
        </a:prstGeom>
        <a:solidFill>
          <a:schemeClr val="lt1"/>
        </a:solid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This region has the highest HBSC percentage of school aged children partaking in the specified indicator</a:t>
          </a:r>
          <a:endParaRPr lang="en-GB" sz="900">
            <a:latin typeface="Verdana" pitchFamily="34" charset="0"/>
          </a:endParaRPr>
        </a:p>
      </xdr:txBody>
    </xdr:sp>
    <xdr:clientData/>
  </xdr:twoCellAnchor>
  <xdr:twoCellAnchor>
    <xdr:from>
      <xdr:col>7</xdr:col>
      <xdr:colOff>600075</xdr:colOff>
      <xdr:row>9</xdr:row>
      <xdr:rowOff>161925</xdr:rowOff>
    </xdr:from>
    <xdr:to>
      <xdr:col>8</xdr:col>
      <xdr:colOff>219075</xdr:colOff>
      <xdr:row>10</xdr:row>
      <xdr:rowOff>95251</xdr:rowOff>
    </xdr:to>
    <xdr:cxnSp macro="">
      <xdr:nvCxnSpPr>
        <xdr:cNvPr id="53" name="Straight Arrow Connector 52"/>
        <xdr:cNvCxnSpPr/>
      </xdr:nvCxnSpPr>
      <xdr:spPr bwMode="auto">
        <a:xfrm flipH="1" flipV="1">
          <a:off x="4867275" y="1876425"/>
          <a:ext cx="228600" cy="123826"/>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333375</xdr:colOff>
      <xdr:row>24</xdr:row>
      <xdr:rowOff>85725</xdr:rowOff>
    </xdr:from>
    <xdr:to>
      <xdr:col>14</xdr:col>
      <xdr:colOff>228646</xdr:colOff>
      <xdr:row>28</xdr:row>
      <xdr:rowOff>57153</xdr:rowOff>
    </xdr:to>
    <xdr:cxnSp macro="">
      <xdr:nvCxnSpPr>
        <xdr:cNvPr id="62" name="Straight Arrow Connector 61"/>
        <xdr:cNvCxnSpPr/>
      </xdr:nvCxnSpPr>
      <xdr:spPr bwMode="auto">
        <a:xfrm flipH="1" flipV="1">
          <a:off x="8258175" y="4657725"/>
          <a:ext cx="504871" cy="733428"/>
        </a:xfrm>
        <a:prstGeom prst="straightConnector1">
          <a:avLst/>
        </a:prstGeom>
        <a:ln w="12700">
          <a:solidFill>
            <a:srgbClr val="3182BD"/>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26</xdr:row>
      <xdr:rowOff>28574</xdr:rowOff>
    </xdr:from>
    <xdr:to>
      <xdr:col>4</xdr:col>
      <xdr:colOff>476295</xdr:colOff>
      <xdr:row>30</xdr:row>
      <xdr:rowOff>9525</xdr:rowOff>
    </xdr:to>
    <xdr:sp macro="" textlink="">
      <xdr:nvSpPr>
        <xdr:cNvPr id="68" name="TextBox 67"/>
        <xdr:cNvSpPr txBox="1"/>
      </xdr:nvSpPr>
      <xdr:spPr>
        <a:xfrm>
          <a:off x="1847850" y="4981574"/>
          <a:ext cx="1066845" cy="742951"/>
        </a:xfrm>
        <a:prstGeom prst="rect">
          <a:avLst/>
        </a:prstGeom>
        <a:solidFill>
          <a:schemeClr val="lt1"/>
        </a:solid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Data is not available for 11 and 13 year olds who have taken cannabis</a:t>
          </a:r>
          <a:endParaRPr lang="en-GB" sz="900">
            <a:latin typeface="Verdana" pitchFamily="34" charset="0"/>
          </a:endParaRPr>
        </a:p>
      </xdr:txBody>
    </xdr:sp>
    <xdr:clientData/>
  </xdr:twoCellAnchor>
  <xdr:twoCellAnchor>
    <xdr:from>
      <xdr:col>10</xdr:col>
      <xdr:colOff>85725</xdr:colOff>
      <xdr:row>38</xdr:row>
      <xdr:rowOff>9525</xdr:rowOff>
    </xdr:from>
    <xdr:to>
      <xdr:col>12</xdr:col>
      <xdr:colOff>581025</xdr:colOff>
      <xdr:row>42</xdr:row>
      <xdr:rowOff>114301</xdr:rowOff>
    </xdr:to>
    <xdr:sp macro="" textlink="">
      <xdr:nvSpPr>
        <xdr:cNvPr id="72" name="TextBox 71"/>
        <xdr:cNvSpPr txBox="1"/>
      </xdr:nvSpPr>
      <xdr:spPr>
        <a:xfrm>
          <a:off x="6181725" y="7248525"/>
          <a:ext cx="1714500" cy="866776"/>
        </a:xfrm>
        <a:prstGeom prst="rect">
          <a:avLst/>
        </a:prstGeom>
        <a:noFill/>
        <a:ln w="12700" cmpd="sng">
          <a:solidFill>
            <a:srgbClr val="3182BD"/>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The average is the HBSC average, based on equal weighting of each region, regardless of differences in achieved sample size or country population.</a:t>
          </a:r>
          <a:endParaRPr lang="en-GB" sz="900">
            <a:latin typeface="Verdan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23</xdr:col>
      <xdr:colOff>476250</xdr:colOff>
      <xdr:row>7</xdr:row>
      <xdr:rowOff>19050</xdr:rowOff>
    </xdr:to>
    <xdr:pic>
      <xdr:nvPicPr>
        <xdr:cNvPr id="29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42975"/>
          <a:ext cx="14497050" cy="409575"/>
        </a:xfrm>
        <a:prstGeom prst="rect">
          <a:avLst/>
        </a:prstGeom>
        <a:noFill/>
      </xdr:spPr>
    </xdr:pic>
    <xdr:clientData/>
  </xdr:twoCellAnchor>
  <xdr:twoCellAnchor>
    <xdr:from>
      <xdr:col>12</xdr:col>
      <xdr:colOff>0</xdr:colOff>
      <xdr:row>9</xdr:row>
      <xdr:rowOff>0</xdr:rowOff>
    </xdr:from>
    <xdr:to>
      <xdr:col>19</xdr:col>
      <xdr:colOff>304800</xdr:colOff>
      <xdr:row>26</xdr:row>
      <xdr:rowOff>37500</xdr:rowOff>
    </xdr:to>
    <xdr:grpSp>
      <xdr:nvGrpSpPr>
        <xdr:cNvPr id="2" name="Group 1"/>
        <xdr:cNvGrpSpPr/>
      </xdr:nvGrpSpPr>
      <xdr:grpSpPr>
        <a:xfrm>
          <a:off x="7315200" y="1714500"/>
          <a:ext cx="4572000" cy="3276000"/>
          <a:chOff x="7219950" y="190500"/>
          <a:chExt cx="4571163" cy="3276000"/>
        </a:xfrm>
      </xdr:grpSpPr>
      <xdr:pic>
        <xdr:nvPicPr>
          <xdr:cNvPr id="3" name="Picture 8"/>
          <xdr:cNvPicPr>
            <a:picLocks noChangeAspect="1" noChangeArrowheads="1"/>
          </xdr:cNvPicPr>
        </xdr:nvPicPr>
        <xdr:blipFill>
          <a:blip xmlns:r="http://schemas.openxmlformats.org/officeDocument/2006/relationships" r:embed="rId2"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4" name="TextBox 3"/>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284400</xdr:colOff>
      <xdr:row>41</xdr:row>
      <xdr:rowOff>151200</xdr:rowOff>
    </xdr:to>
    <xdr:grpSp>
      <xdr:nvGrpSpPr>
        <xdr:cNvPr id="5" name="Group 4"/>
        <xdr:cNvGrpSpPr/>
      </xdr:nvGrpSpPr>
      <xdr:grpSpPr>
        <a:xfrm>
          <a:off x="0" y="5524500"/>
          <a:ext cx="3942000" cy="2437200"/>
          <a:chOff x="9525" y="3971925"/>
          <a:chExt cx="3943350" cy="2438400"/>
        </a:xfrm>
      </xdr:grpSpPr>
      <xdr:pic>
        <xdr:nvPicPr>
          <xdr:cNvPr id="6" name="Picture 9"/>
          <xdr:cNvPicPr>
            <a:picLocks noChangeAspect="1" noChangeArrowheads="1"/>
          </xdr:cNvPicPr>
        </xdr:nvPicPr>
        <xdr:blipFill>
          <a:blip xmlns:r="http://schemas.openxmlformats.org/officeDocument/2006/relationships" r:embed="rId3"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7" name="TextBox 6"/>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8" name="Picture 8"/>
        <xdr:cNvPicPr>
          <a:picLocks noChangeArrowheads="1"/>
        </xdr:cNvPicPr>
      </xdr:nvPicPr>
      <xdr:blipFill>
        <a:blip xmlns:r="http://schemas.openxmlformats.org/officeDocument/2006/relationships" r:embed="rId4" cstate="print"/>
        <a:srcRect l="48224" t="7884" r="45427" b="68825"/>
        <a:stretch>
          <a:fillRect/>
        </a:stretch>
      </xdr:blipFill>
      <xdr:spPr bwMode="auto">
        <a:xfrm>
          <a:off x="4267200" y="5524500"/>
          <a:ext cx="1594800" cy="2073600"/>
        </a:xfrm>
        <a:prstGeom prst="rect">
          <a:avLst/>
        </a:prstGeom>
        <a:noFill/>
        <a:ln w="1">
          <a:noFill/>
          <a:miter lim="800000"/>
          <a:headEnd/>
          <a:tailEnd type="none" w="med" len="med"/>
        </a:ln>
        <a:effectLst/>
      </xdr:spPr>
    </xdr:pic>
    <xdr:clientData/>
  </xdr:twoCellAnchor>
  <xdr:twoCellAnchor editAs="oneCell">
    <xdr:from>
      <xdr:col>10</xdr:col>
      <xdr:colOff>0</xdr:colOff>
      <xdr:row>29</xdr:row>
      <xdr:rowOff>0</xdr:rowOff>
    </xdr:from>
    <xdr:to>
      <xdr:col>15</xdr:col>
      <xdr:colOff>325200</xdr:colOff>
      <xdr:row>40</xdr:row>
      <xdr:rowOff>75300</xdr:rowOff>
    </xdr:to>
    <xdr:pic>
      <xdr:nvPicPr>
        <xdr:cNvPr id="9" name="Picture 9"/>
        <xdr:cNvPicPr>
          <a:picLocks noChangeArrowheads="1"/>
        </xdr:cNvPicPr>
      </xdr:nvPicPr>
      <xdr:blipFill>
        <a:blip xmlns:r="http://schemas.openxmlformats.org/officeDocument/2006/relationships" r:embed="rId5" cstate="print"/>
        <a:srcRect l="53184" t="10213" r="26985" b="55283"/>
        <a:stretch>
          <a:fillRect/>
        </a:stretch>
      </xdr:blipFill>
      <xdr:spPr bwMode="auto">
        <a:xfrm>
          <a:off x="6096000" y="5524500"/>
          <a:ext cx="3373200" cy="2170800"/>
        </a:xfrm>
        <a:prstGeom prst="rect">
          <a:avLst/>
        </a:prstGeom>
        <a:noFill/>
        <a:ln w="1">
          <a:noFill/>
          <a:miter lim="800000"/>
          <a:headEnd/>
          <a:tailEnd type="none" w="med" len="med"/>
        </a:ln>
        <a:effectLst/>
      </xdr:spPr>
    </xdr:pic>
    <xdr:clientData/>
  </xdr:twoCellAnchor>
  <xdr:twoCellAnchor>
    <xdr:from>
      <xdr:col>0</xdr:col>
      <xdr:colOff>276225</xdr:colOff>
      <xdr:row>5</xdr:row>
      <xdr:rowOff>57150</xdr:rowOff>
    </xdr:from>
    <xdr:to>
      <xdr:col>18</xdr:col>
      <xdr:colOff>28575</xdr:colOff>
      <xdr:row>6</xdr:row>
      <xdr:rowOff>184150</xdr:rowOff>
    </xdr:to>
    <xdr:grpSp>
      <xdr:nvGrpSpPr>
        <xdr:cNvPr id="10" name="Group 9"/>
        <xdr:cNvGrpSpPr/>
      </xdr:nvGrpSpPr>
      <xdr:grpSpPr>
        <a:xfrm>
          <a:off x="276225" y="1009650"/>
          <a:ext cx="10725150" cy="317500"/>
          <a:chOff x="276226" y="5424488"/>
          <a:chExt cx="10725150" cy="317500"/>
        </a:xfrm>
      </xdr:grpSpPr>
      <xdr:sp macro="" textlink="">
        <xdr:nvSpPr>
          <xdr:cNvPr id="11" name="Rectangle 10">
            <a:hlinkClick xmlns:r="http://schemas.openxmlformats.org/officeDocument/2006/relationships" r:id="rId6" tooltip="GFR trend"/>
          </xdr:cNvPr>
          <xdr:cNvSpPr/>
        </xdr:nvSpPr>
        <xdr:spPr>
          <a:xfrm>
            <a:off x="1360483"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7" tooltip="GFR 2014"/>
          </xdr:cNvPr>
          <xdr:cNvSpPr/>
        </xdr:nvSpPr>
        <xdr:spPr>
          <a:xfrm>
            <a:off x="242564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8" tooltip="Technical guide"/>
          </xdr:cNvPr>
          <xdr:cNvSpPr/>
        </xdr:nvSpPr>
        <xdr:spPr>
          <a:xfrm>
            <a:off x="7828058"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9" tooltip="Interpretation guide"/>
          </xdr:cNvPr>
          <xdr:cNvSpPr/>
        </xdr:nvSpPr>
        <xdr:spPr>
          <a:xfrm>
            <a:off x="8883699"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10" tooltip="Copying tables &amp; charts"/>
          </xdr:cNvPr>
          <xdr:cNvSpPr/>
        </xdr:nvSpPr>
        <xdr:spPr>
          <a:xfrm>
            <a:off x="9958472"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11" tooltip="Introduction"/>
          </xdr:cNvPr>
          <xdr:cNvSpPr/>
        </xdr:nvSpPr>
        <xdr:spPr>
          <a:xfrm>
            <a:off x="276226" y="5424488"/>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247650</xdr:colOff>
      <xdr:row>0</xdr:row>
      <xdr:rowOff>95250</xdr:rowOff>
    </xdr:from>
    <xdr:to>
      <xdr:col>19</xdr:col>
      <xdr:colOff>276225</xdr:colOff>
      <xdr:row>7</xdr:row>
      <xdr:rowOff>28575</xdr:rowOff>
    </xdr:to>
    <xdr:grpSp>
      <xdr:nvGrpSpPr>
        <xdr:cNvPr id="33" name="Group 32"/>
        <xdr:cNvGrpSpPr>
          <a:grpSpLocks noChangeAspect="1"/>
        </xdr:cNvGrpSpPr>
      </xdr:nvGrpSpPr>
      <xdr:grpSpPr>
        <a:xfrm>
          <a:off x="247650" y="95250"/>
          <a:ext cx="11610975" cy="1266825"/>
          <a:chOff x="247650" y="95250"/>
          <a:chExt cx="11610975" cy="1266825"/>
        </a:xfrm>
      </xdr:grpSpPr>
      <xdr:grpSp>
        <xdr:nvGrpSpPr>
          <xdr:cNvPr id="32" name="Group 31"/>
          <xdr:cNvGrpSpPr/>
        </xdr:nvGrpSpPr>
        <xdr:grpSpPr>
          <a:xfrm>
            <a:off x="257175" y="95250"/>
            <a:ext cx="11601450" cy="714375"/>
            <a:chOff x="257175" y="95250"/>
            <a:chExt cx="11601450" cy="714375"/>
          </a:xfrm>
        </xdr:grpSpPr>
        <xdr:pic>
          <xdr:nvPicPr>
            <xdr:cNvPr id="29" name="Picture 28" descr="PHW-Observatory-Logo.jpg"/>
            <xdr:cNvPicPr>
              <a:picLocks/>
            </xdr:cNvPicPr>
          </xdr:nvPicPr>
          <xdr:blipFill>
            <a:blip xmlns:r="http://schemas.openxmlformats.org/officeDocument/2006/relationships" r:embed="rId12" cstate="print">
              <a:clrChange>
                <a:clrFrom>
                  <a:srgbClr val="7896C8"/>
                </a:clrFrom>
                <a:clrTo>
                  <a:srgbClr val="7896C8">
                    <a:alpha val="0"/>
                  </a:srgbClr>
                </a:clrTo>
              </a:clrChange>
            </a:blip>
            <a:stretch>
              <a:fillRect/>
            </a:stretch>
          </xdr:blipFill>
          <xdr:spPr>
            <a:xfrm>
              <a:off x="9877379" y="195858"/>
              <a:ext cx="1857375" cy="520887"/>
            </a:xfrm>
            <a:prstGeom prst="rect">
              <a:avLst/>
            </a:prstGeom>
          </xdr:spPr>
        </xdr:pic>
        <xdr:pic>
          <xdr:nvPicPr>
            <xdr:cNvPr id="30" name="Picture 10"/>
            <xdr:cNvPicPr>
              <a:picLocks noChangeAspect="1" noChangeArrowheads="1"/>
            </xdr:cNvPicPr>
          </xdr:nvPicPr>
          <xdr:blipFill>
            <a:blip xmlns:r="http://schemas.openxmlformats.org/officeDocument/2006/relationships" r:embed="rId13" cstate="print"/>
            <a:srcRect/>
            <a:stretch>
              <a:fillRect/>
            </a:stretch>
          </xdr:blipFill>
          <xdr:spPr bwMode="auto">
            <a:xfrm>
              <a:off x="266699" y="104776"/>
              <a:ext cx="606803" cy="698400"/>
            </a:xfrm>
            <a:prstGeom prst="rect">
              <a:avLst/>
            </a:prstGeom>
            <a:noFill/>
            <a:ln>
              <a:solidFill>
                <a:schemeClr val="bg1"/>
              </a:solidFill>
            </a:ln>
          </xdr:spPr>
        </xdr:pic>
        <xdr:sp macro="" textlink="">
          <xdr:nvSpPr>
            <xdr:cNvPr id="31" name="TextBox 30"/>
            <xdr:cNvSpPr txBox="1"/>
          </xdr:nvSpPr>
          <xdr:spPr>
            <a:xfrm>
              <a:off x="952455" y="275002"/>
              <a:ext cx="4962570"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500" b="1" baseline="0" smtClean="0">
                  <a:solidFill>
                    <a:schemeClr val="bg1"/>
                  </a:solidFill>
                  <a:latin typeface="Verdana" pitchFamily="34" charset="0"/>
                  <a:ea typeface="Verdana" pitchFamily="34" charset="0"/>
                  <a:cs typeface="Verdana" pitchFamily="34" charset="0"/>
                </a:rPr>
                <a:t>Health Behaviour in School-aged Children</a:t>
              </a:r>
              <a:endParaRPr lang="en-GB" sz="1500" b="1">
                <a:solidFill>
                  <a:schemeClr val="bg1"/>
                </a:solidFill>
                <a:latin typeface="Verdana" pitchFamily="34" charset="0"/>
                <a:ea typeface="Verdana" pitchFamily="34" charset="0"/>
                <a:cs typeface="Verdana" pitchFamily="34" charset="0"/>
              </a:endParaRPr>
            </a:p>
          </xdr:txBody>
        </xdr:sp>
        <xdr:sp macro="" textlink="">
          <xdr:nvSpPr>
            <xdr:cNvPr id="35" name="Rectangle 34"/>
            <xdr:cNvSpPr/>
          </xdr:nvSpPr>
          <xdr:spPr>
            <a:xfrm>
              <a:off x="257175" y="95250"/>
              <a:ext cx="11601450" cy="714375"/>
            </a:xfrm>
            <a:prstGeom prst="rect">
              <a:avLst/>
            </a:prstGeom>
            <a:noFill/>
            <a:ln w="19050">
              <a:solidFill>
                <a:srgbClr val="E0E0E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22" name="Rectangle 21">
            <a:hlinkClick xmlns:r="http://schemas.openxmlformats.org/officeDocument/2006/relationships" r:id="rId11" tooltip="Introduction"/>
          </xdr:cNvPr>
          <xdr:cNvSpPr/>
        </xdr:nvSpPr>
        <xdr:spPr>
          <a:xfrm>
            <a:off x="247650" y="9810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14" tooltip="Wales health board"/>
          </xdr:cNvPr>
          <xdr:cNvSpPr/>
        </xdr:nvSpPr>
        <xdr:spPr>
          <a:xfrm>
            <a:off x="1343025" y="9810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15" tooltip="HBSC regions"/>
          </xdr:cNvPr>
          <xdr:cNvSpPr/>
        </xdr:nvSpPr>
        <xdr:spPr>
          <a:xfrm>
            <a:off x="2428875" y="981075"/>
            <a:ext cx="10800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16" tooltip="Technical guide"/>
          </xdr:cNvPr>
          <xdr:cNvSpPr/>
        </xdr:nvSpPr>
        <xdr:spPr>
          <a:xfrm>
            <a:off x="7858125" y="9906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17" tooltip="Interpretation guide"/>
          </xdr:cNvPr>
          <xdr:cNvSpPr/>
        </xdr:nvSpPr>
        <xdr:spPr>
          <a:xfrm>
            <a:off x="8943975" y="9906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16</xdr:col>
      <xdr:colOff>276225</xdr:colOff>
      <xdr:row>5</xdr:row>
      <xdr:rowOff>38100</xdr:rowOff>
    </xdr:from>
    <xdr:to>
      <xdr:col>18</xdr:col>
      <xdr:colOff>152400</xdr:colOff>
      <xdr:row>7</xdr:row>
      <xdr:rowOff>28575</xdr:rowOff>
    </xdr:to>
    <xdr:sp macro="" textlink="">
      <xdr:nvSpPr>
        <xdr:cNvPr id="27" name="Rectangle 26">
          <a:hlinkClick xmlns:r="http://schemas.openxmlformats.org/officeDocument/2006/relationships" r:id="rId10" tooltip="How to copy charts &amp; tables"/>
        </xdr:cNvPr>
        <xdr:cNvSpPr/>
      </xdr:nvSpPr>
      <xdr:spPr>
        <a:xfrm>
          <a:off x="10029825" y="990600"/>
          <a:ext cx="10953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yt6bsrvfil0001\observatory\Health%20Intelligence\Information%20resources\Information%20products\Alcohol%20profile\2014%20work\Data\Interactive\20140605_InteractiveTrends_RH_v1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yt6bsrvfil0001\observatory\Health%20Intelligence\Information%20resources\Information%20products\Welsh%20Health%20Survey\Trends%202014\Interactive\20141216_InteractiveTrendWHSdata_ADJ_v2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yt6bsrvfil0001\observatory\Health%20Intelligence\Information%20services\Requests\Population\20150731_PopPyramidsUpdate_InteractiveSpreadsheet_2014andTrends_RP_v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row r="4">
          <cell r="A4" t="str">
            <v>Sp_Mort_Males_2002-2004Wales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row r="3">
          <cell r="C3" t="str">
            <v>Wales</v>
          </cell>
        </row>
      </sheetData>
      <sheetData sheetId="7"/>
      <sheetData sheetId="8"/>
      <sheetData sheetId="9"/>
      <sheetData sheetId="10"/>
      <sheetData sheetId="11"/>
      <sheetData sheetId="12"/>
      <sheetData sheetId="13"/>
      <sheetData sheetId="14"/>
      <sheetData sheetId="15">
        <row r="2">
          <cell r="A2" t="str">
            <v>Isle of Anglesey</v>
          </cell>
        </row>
      </sheetData>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t="str">
            <v/>
          </cell>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gov.wales/docs/caecd/research/2015/151022-health-behaviour-school-children-2013-14-key-findings-en.pdf" TargetMode="External"/><Relationship Id="rId2" Type="http://schemas.openxmlformats.org/officeDocument/2006/relationships/hyperlink" Target="https://nww2.nphs.wales.nhs.uk/PubHObservatoryProjDocs.nsf/85c50756737f79ac80256f2700534ea3/c6e8906c624340758025803b003815f4/$FILE/20160310_HBSC_Wales%20HB_twelve_indicators_raw_data_GJ_v0a.pptx" TargetMode="External"/><Relationship Id="rId1" Type="http://schemas.openxmlformats.org/officeDocument/2006/relationships/hyperlink" Target="http://gov.wales/statistics-and-research/health-behaviour-school-aged-children/?lang=en" TargetMode="External"/><Relationship Id="rId6" Type="http://schemas.openxmlformats.org/officeDocument/2006/relationships/printerSettings" Target="../printerSettings/printerSettings4.bin"/><Relationship Id="rId5" Type="http://schemas.openxmlformats.org/officeDocument/2006/relationships/hyperlink" Target="https://nww2.nphs.wales.nhs.uk/PubHObservatoryProjDocs.nsf/85c50756737f79ac80256f2700534ea3/c6e8906c624340758025803b003815f4/$FILE/20160310_HBSC_Wales%20HB_twelve_indicators_raw_data_GJ_v0a.pptx" TargetMode="External"/><Relationship Id="rId4" Type="http://schemas.openxmlformats.org/officeDocument/2006/relationships/hyperlink" Target="https://nww2.nphs.wales.nhs.uk/PubHObservatoryProjDocs.nsf/85c50756737f79ac80256f2700534ea3/c6e8906c624340758025803b003815f4/$FILE/20160310_HBSC_Wales%20HB_twelve_indicators_raw_data_GJ_v0a.ppt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gov.wales/docs/caecd/research/2015/151022-health-behaviour-school-children-2013-14-key-findings-en.pdf" TargetMode="External"/><Relationship Id="rId13" Type="http://schemas.openxmlformats.org/officeDocument/2006/relationships/hyperlink" Target="http://gov.wales/docs/caecd/research/2015/151022-health-behaviour-school-children-2013-14-key-findings-en.pdf" TargetMode="External"/><Relationship Id="rId18" Type="http://schemas.openxmlformats.org/officeDocument/2006/relationships/hyperlink" Target="http://portal.euro.who.int/en/indicators/hbsc-indicators/hbsc_30-being-bullied/" TargetMode="External"/><Relationship Id="rId3" Type="http://schemas.openxmlformats.org/officeDocument/2006/relationships/hyperlink" Target="http://gov.wales/docs/caecd/research/2015/151022-health-behaviour-school-children-2013-14-key-findings-en.pdf" TargetMode="External"/><Relationship Id="rId21" Type="http://schemas.openxmlformats.org/officeDocument/2006/relationships/hyperlink" Target="http://portal.euro.who.int/en/indicators/hbsc-indicators/hbsc_27-cannabis-use-lifetime/" TargetMode="External"/><Relationship Id="rId7" Type="http://schemas.openxmlformats.org/officeDocument/2006/relationships/hyperlink" Target="http://gov.wales/docs/caecd/research/2015/151022-health-behaviour-school-children-2013-14-key-findings-en.pdf" TargetMode="External"/><Relationship Id="rId12" Type="http://schemas.openxmlformats.org/officeDocument/2006/relationships/hyperlink" Target="http://gov.wales/docs/caecd/research/2015/151022-health-behaviour-school-children-2013-14-key-findings-en.pdf" TargetMode="External"/><Relationship Id="rId17" Type="http://schemas.openxmlformats.org/officeDocument/2006/relationships/hyperlink" Target="http://portal.euro.who.int/en/indicators/hbsc-indicators/hbsc_79-differences-in-self-rated-health-by-fas/" TargetMode="External"/><Relationship Id="rId25" Type="http://schemas.openxmlformats.org/officeDocument/2006/relationships/drawing" Target="../drawings/drawing6.xml"/><Relationship Id="rId2" Type="http://schemas.openxmlformats.org/officeDocument/2006/relationships/hyperlink" Target="http://portal.euro.who.int/en/indicators/hbsc-indicators/hbsc_3-eating-fruit/" TargetMode="External"/><Relationship Id="rId16" Type="http://schemas.openxmlformats.org/officeDocument/2006/relationships/hyperlink" Target="http://portal.euro.who.int/en/indicators/hbsc-indicators/hbsc_21-smoking/" TargetMode="External"/><Relationship Id="rId20" Type="http://schemas.openxmlformats.org/officeDocument/2006/relationships/hyperlink" Target="http://portal.euro.who.int/en/indicators/hbsc-indicators/hbsc_23-alcohol-consumption/" TargetMode="External"/><Relationship Id="rId1" Type="http://schemas.openxmlformats.org/officeDocument/2006/relationships/hyperlink" Target="http://gov.wales/docs/caecd/research/2015/151022-health-behaviour-school-children-2013-14-key-findings-en.pdf" TargetMode="External"/><Relationship Id="rId6" Type="http://schemas.openxmlformats.org/officeDocument/2006/relationships/hyperlink" Target="http://gov.wales/docs/caecd/research/2015/151022-health-behaviour-school-children-2013-14-key-findings-en.pdf" TargetMode="External"/><Relationship Id="rId11" Type="http://schemas.openxmlformats.org/officeDocument/2006/relationships/hyperlink" Target="http://gov.wales/docs/caecd/research/2015/151022-health-behaviour-school-children-2013-14-key-findings-en.pdf" TargetMode="External"/><Relationship Id="rId24" Type="http://schemas.openxmlformats.org/officeDocument/2006/relationships/printerSettings" Target="../printerSettings/printerSettings8.bin"/><Relationship Id="rId5" Type="http://schemas.openxmlformats.org/officeDocument/2006/relationships/hyperlink" Target="http://gov.wales/docs/caecd/research/2015/151022-health-behaviour-school-children-2013-14-key-findings-en.pdf" TargetMode="External"/><Relationship Id="rId15" Type="http://schemas.openxmlformats.org/officeDocument/2006/relationships/hyperlink" Target="http://portal.euro.who.int/en/indicators/hbsc-indicators/hbsc_18-bmi/" TargetMode="External"/><Relationship Id="rId23" Type="http://schemas.openxmlformats.org/officeDocument/2006/relationships/hyperlink" Target="http://gov.wales/docs/caecd/research/2015/151022-health-behaviour-school-children-2013-14-key-findings-en.pdf" TargetMode="External"/><Relationship Id="rId10" Type="http://schemas.openxmlformats.org/officeDocument/2006/relationships/hyperlink" Target="http://gov.wales/docs/caecd/research/2015/151022-health-behaviour-school-children-2013-14-key-findings-en.pdf" TargetMode="External"/><Relationship Id="rId19" Type="http://schemas.openxmlformats.org/officeDocument/2006/relationships/hyperlink" Target="http://portal.euro.who.int/en/indicators/hbsc-indicators/hbsc_11-moderate-to-vigorous-physical-activity/" TargetMode="External"/><Relationship Id="rId4" Type="http://schemas.openxmlformats.org/officeDocument/2006/relationships/hyperlink" Target="http://gov.wales/docs/caecd/research/2015/151022-health-behaviour-school-children-2013-14-key-findings-en.pdf" TargetMode="External"/><Relationship Id="rId9" Type="http://schemas.openxmlformats.org/officeDocument/2006/relationships/hyperlink" Target="http://gov.wales/docs/caecd/research/2015/151022-health-behaviour-school-children-2013-14-key-findings-en.pdf" TargetMode="External"/><Relationship Id="rId14" Type="http://schemas.openxmlformats.org/officeDocument/2006/relationships/hyperlink" Target="http://portal.euro.who.int/en/indicators/hbsc-indicators/hbsc_52-eating-vegetables/" TargetMode="External"/><Relationship Id="rId22" Type="http://schemas.openxmlformats.org/officeDocument/2006/relationships/hyperlink" Target="http://portal.euro.who.int/en/visualizations/horizontal-bar-charts/hbsc_15_life_satisfaction_4/"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2"/>
  <sheetViews>
    <sheetView showGridLines="0" showRowColHeaders="0" tabSelected="1" zoomScaleNormal="100" workbookViewId="0">
      <selection activeCell="A39" sqref="A39"/>
    </sheetView>
  </sheetViews>
  <sheetFormatPr defaultRowHeight="15"/>
  <cols>
    <col min="1" max="1" width="8.7109375" style="20" customWidth="1"/>
    <col min="2" max="3" width="9.140625" style="20"/>
    <col min="4" max="4" width="9.85546875" style="20" customWidth="1"/>
    <col min="5" max="7" width="9.140625" style="20"/>
    <col min="8" max="8" width="9.140625" style="20" customWidth="1"/>
    <col min="9" max="16384" width="9.140625" style="20"/>
  </cols>
  <sheetData>
    <row r="1" spans="1:30" ht="15" customHeight="1">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row>
    <row r="2" spans="1:30" ht="15" customHeight="1">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row>
    <row r="3" spans="1:30" ht="15" customHeigh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row>
    <row r="4" spans="1:30" ht="15" customHeight="1">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row>
    <row r="5" spans="1:30" ht="15" customHeight="1">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row>
    <row r="6" spans="1:30" ht="15" customHeight="1">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row>
    <row r="7" spans="1:30" ht="15" customHeight="1">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row>
    <row r="8" spans="1:30" ht="15" customHeight="1">
      <c r="A8" s="124"/>
      <c r="B8" s="124"/>
      <c r="C8" s="124"/>
      <c r="D8" s="124"/>
      <c r="E8" s="124"/>
      <c r="F8" s="124"/>
      <c r="G8" s="124"/>
      <c r="H8" s="124"/>
      <c r="I8" s="124"/>
      <c r="J8" s="124"/>
      <c r="K8" s="124"/>
      <c r="L8" s="124"/>
      <c r="M8" s="124"/>
      <c r="N8" s="124"/>
      <c r="O8" s="124"/>
      <c r="P8" s="124"/>
      <c r="Q8" s="124"/>
      <c r="R8" s="124"/>
      <c r="S8" s="124"/>
      <c r="T8" s="124"/>
      <c r="U8" s="124"/>
      <c r="V8" s="124"/>
    </row>
    <row r="9" spans="1:30">
      <c r="A9" s="124"/>
      <c r="B9" s="124"/>
      <c r="C9" s="124"/>
      <c r="D9" s="124"/>
      <c r="E9" s="124"/>
      <c r="F9" s="124"/>
      <c r="Q9" s="125"/>
      <c r="R9" s="125"/>
      <c r="S9" s="124"/>
      <c r="T9" s="124"/>
      <c r="U9" s="124"/>
      <c r="V9" s="124"/>
    </row>
    <row r="10" spans="1:30">
      <c r="A10" s="124"/>
      <c r="B10" s="124"/>
      <c r="C10" s="124"/>
      <c r="D10" s="124"/>
      <c r="E10" s="124"/>
      <c r="F10" s="124"/>
      <c r="G10" s="236"/>
      <c r="H10" s="235"/>
      <c r="I10" s="235"/>
      <c r="J10" s="235"/>
      <c r="K10" s="235"/>
      <c r="L10" s="235"/>
      <c r="M10" s="125"/>
      <c r="N10" s="125"/>
      <c r="O10" s="125"/>
      <c r="P10" s="125"/>
      <c r="Q10" s="125"/>
      <c r="R10" s="125"/>
      <c r="S10" s="124"/>
      <c r="T10" s="124"/>
      <c r="U10" s="124"/>
      <c r="V10" s="124"/>
    </row>
    <row r="11" spans="1:30">
      <c r="A11" s="124"/>
      <c r="B11" s="124"/>
      <c r="C11" s="124"/>
      <c r="D11" s="124"/>
      <c r="E11" s="124"/>
      <c r="F11" s="124"/>
      <c r="G11" s="237"/>
      <c r="H11" s="235"/>
      <c r="I11" s="235"/>
      <c r="J11" s="235"/>
      <c r="K11" s="235"/>
      <c r="L11" s="235"/>
      <c r="M11" s="125"/>
      <c r="N11" s="125"/>
      <c r="O11" s="125"/>
      <c r="P11" s="125"/>
      <c r="Q11" s="126"/>
      <c r="R11" s="125"/>
      <c r="S11" s="124"/>
      <c r="T11" s="124"/>
      <c r="U11" s="124"/>
      <c r="V11" s="124"/>
    </row>
    <row r="12" spans="1:30">
      <c r="A12" s="124"/>
      <c r="B12" s="124"/>
      <c r="C12" s="124"/>
      <c r="D12" s="124"/>
      <c r="E12" s="124"/>
      <c r="F12" s="124"/>
      <c r="G12" s="238"/>
      <c r="H12" s="235"/>
      <c r="I12" s="235"/>
      <c r="J12" s="235"/>
      <c r="K12" s="235"/>
      <c r="L12" s="235"/>
      <c r="M12" s="125"/>
      <c r="N12" s="125"/>
      <c r="O12" s="125"/>
      <c r="P12" s="125"/>
      <c r="Q12" s="126"/>
      <c r="R12" s="125"/>
      <c r="S12" s="124"/>
      <c r="T12" s="124"/>
      <c r="U12" s="124"/>
      <c r="V12" s="124"/>
    </row>
    <row r="13" spans="1:30">
      <c r="A13" s="124"/>
      <c r="B13" s="124"/>
      <c r="C13" s="124"/>
      <c r="D13" s="124"/>
      <c r="E13" s="124"/>
      <c r="F13" s="124"/>
      <c r="I13" s="125"/>
      <c r="J13" s="125"/>
      <c r="K13" s="125"/>
      <c r="L13" s="125"/>
      <c r="M13" s="125"/>
      <c r="N13" s="125"/>
      <c r="O13" s="125"/>
      <c r="P13" s="125"/>
      <c r="Q13" s="125"/>
      <c r="R13" s="125"/>
      <c r="S13" s="124"/>
      <c r="T13" s="124"/>
      <c r="U13" s="124"/>
      <c r="V13" s="124"/>
    </row>
    <row r="14" spans="1:30">
      <c r="A14" s="124"/>
      <c r="B14" s="124"/>
      <c r="C14" s="124"/>
      <c r="D14" s="124"/>
      <c r="E14" s="124"/>
      <c r="F14" s="124"/>
      <c r="I14" s="125"/>
      <c r="J14" s="125"/>
      <c r="K14" s="125"/>
      <c r="L14" s="125"/>
      <c r="M14" s="125"/>
      <c r="N14" s="125"/>
      <c r="O14" s="125"/>
      <c r="P14" s="125"/>
      <c r="Q14" s="125"/>
      <c r="R14" s="125"/>
      <c r="S14" s="124"/>
      <c r="T14" s="124"/>
      <c r="U14" s="124"/>
      <c r="V14" s="124"/>
    </row>
    <row r="15" spans="1:30">
      <c r="A15" s="124"/>
      <c r="B15" s="124"/>
      <c r="C15" s="124"/>
      <c r="D15" s="124"/>
      <c r="E15" s="124"/>
      <c r="F15" s="124"/>
      <c r="I15" s="125"/>
      <c r="J15" s="235"/>
      <c r="K15" s="235"/>
      <c r="L15" s="125"/>
      <c r="M15" s="125"/>
      <c r="N15" s="125"/>
      <c r="O15" s="125"/>
      <c r="P15" s="125"/>
      <c r="Q15" s="125"/>
      <c r="R15" s="125"/>
      <c r="S15" s="124"/>
      <c r="T15" s="124"/>
      <c r="U15" s="124"/>
      <c r="V15" s="124"/>
    </row>
    <row r="16" spans="1:30">
      <c r="A16" s="124"/>
      <c r="B16" s="124"/>
      <c r="C16" s="124"/>
      <c r="D16" s="124"/>
      <c r="E16" s="124"/>
      <c r="F16" s="124"/>
      <c r="I16" s="125"/>
      <c r="J16" s="235"/>
      <c r="K16" s="235"/>
      <c r="L16" s="125"/>
      <c r="M16" s="125"/>
      <c r="N16" s="125"/>
      <c r="O16" s="125"/>
      <c r="P16" s="125"/>
      <c r="Q16" s="125"/>
      <c r="R16" s="125"/>
      <c r="S16" s="124"/>
      <c r="T16" s="124"/>
      <c r="U16" s="124"/>
      <c r="V16" s="124"/>
    </row>
    <row r="17" spans="1:22">
      <c r="A17" s="124"/>
      <c r="B17" s="124"/>
      <c r="C17" s="124"/>
      <c r="D17" s="124"/>
      <c r="E17" s="124"/>
      <c r="F17" s="124"/>
      <c r="I17" s="125"/>
      <c r="J17" s="125"/>
      <c r="K17" s="125"/>
      <c r="L17" s="125"/>
      <c r="M17" s="125"/>
      <c r="N17" s="125"/>
      <c r="O17" s="125"/>
      <c r="P17" s="125"/>
      <c r="Q17" s="125"/>
      <c r="R17" s="125"/>
      <c r="S17" s="124"/>
      <c r="T17" s="124"/>
      <c r="U17" s="124"/>
      <c r="V17" s="124"/>
    </row>
    <row r="18" spans="1:22">
      <c r="A18" s="124"/>
      <c r="B18" s="124"/>
      <c r="C18" s="124"/>
      <c r="D18" s="124"/>
      <c r="E18" s="124"/>
      <c r="F18" s="124"/>
      <c r="I18" s="125"/>
      <c r="J18" s="125"/>
      <c r="K18" s="125"/>
      <c r="L18" s="125"/>
      <c r="M18" s="125"/>
      <c r="N18" s="125"/>
      <c r="O18" s="125"/>
      <c r="P18" s="125"/>
      <c r="Q18" s="124"/>
      <c r="R18" s="124"/>
      <c r="S18" s="124"/>
      <c r="T18" s="124"/>
      <c r="U18" s="124"/>
      <c r="V18" s="124"/>
    </row>
    <row r="19" spans="1:22">
      <c r="A19" s="124"/>
      <c r="B19" s="124"/>
      <c r="C19" s="124"/>
      <c r="D19" s="124"/>
      <c r="E19" s="124"/>
      <c r="F19" s="124"/>
      <c r="I19" s="124"/>
      <c r="J19" s="124"/>
      <c r="K19" s="124"/>
      <c r="L19" s="124"/>
      <c r="M19" s="124"/>
      <c r="N19" s="124"/>
      <c r="O19" s="124"/>
      <c r="P19" s="124"/>
      <c r="Q19" s="124"/>
      <c r="R19" s="124"/>
      <c r="S19" s="124"/>
      <c r="T19" s="124"/>
      <c r="U19" s="124"/>
      <c r="V19" s="124"/>
    </row>
    <row r="20" spans="1:22">
      <c r="A20" s="124"/>
      <c r="B20" s="124"/>
      <c r="C20" s="124"/>
      <c r="D20" s="124"/>
      <c r="E20" s="124"/>
      <c r="F20" s="124"/>
      <c r="G20" s="128"/>
      <c r="H20" s="124"/>
      <c r="I20" s="124"/>
      <c r="J20" s="124"/>
      <c r="K20" s="124"/>
      <c r="L20" s="124"/>
      <c r="M20" s="124"/>
      <c r="N20" s="124"/>
      <c r="O20" s="124"/>
      <c r="P20" s="124"/>
      <c r="Q20" s="124"/>
      <c r="R20" s="124"/>
      <c r="S20" s="124"/>
      <c r="T20" s="124"/>
      <c r="U20" s="124"/>
      <c r="V20" s="124"/>
    </row>
    <row r="21" spans="1:22">
      <c r="A21" s="124"/>
      <c r="B21" s="129"/>
      <c r="C21" s="129"/>
      <c r="D21" s="129"/>
      <c r="E21" s="124"/>
      <c r="F21" s="124"/>
      <c r="G21" s="125"/>
      <c r="H21" s="125"/>
      <c r="I21" s="125"/>
      <c r="J21" s="125"/>
      <c r="K21" s="125"/>
      <c r="L21" s="125"/>
      <c r="M21" s="125"/>
      <c r="N21" s="125"/>
      <c r="O21" s="125"/>
      <c r="P21" s="125"/>
      <c r="Q21" s="125"/>
      <c r="R21" s="125"/>
      <c r="S21" s="124"/>
      <c r="T21" s="124"/>
      <c r="U21" s="124"/>
      <c r="V21" s="124"/>
    </row>
    <row r="22" spans="1:22">
      <c r="A22" s="124"/>
      <c r="B22" s="129"/>
      <c r="C22" s="129"/>
      <c r="D22" s="129"/>
      <c r="E22" s="124"/>
      <c r="F22" s="124"/>
      <c r="G22" s="124"/>
      <c r="H22" s="124"/>
      <c r="I22" s="124"/>
      <c r="J22" s="124"/>
      <c r="K22" s="124"/>
      <c r="L22" s="124"/>
      <c r="M22" s="124"/>
      <c r="N22" s="124"/>
      <c r="O22" s="124"/>
      <c r="P22" s="124"/>
      <c r="Q22" s="124"/>
      <c r="R22" s="124"/>
      <c r="S22" s="124"/>
      <c r="T22" s="124"/>
      <c r="U22" s="124"/>
      <c r="V22" s="124"/>
    </row>
    <row r="23" spans="1:22">
      <c r="A23" s="124"/>
      <c r="B23" s="129"/>
      <c r="C23" s="129"/>
      <c r="D23" s="129"/>
      <c r="E23" s="124"/>
      <c r="F23" s="124"/>
      <c r="G23" s="124"/>
      <c r="H23" s="124"/>
      <c r="I23" s="124"/>
      <c r="J23" s="124"/>
      <c r="K23" s="124"/>
      <c r="L23" s="124"/>
      <c r="M23" s="124"/>
      <c r="N23" s="124"/>
      <c r="O23" s="124"/>
      <c r="P23" s="124"/>
      <c r="Q23" s="124"/>
      <c r="R23" s="124"/>
      <c r="S23" s="124"/>
      <c r="T23" s="124"/>
      <c r="U23" s="124"/>
      <c r="V23" s="124"/>
    </row>
    <row r="24" spans="1:22">
      <c r="A24" s="124"/>
      <c r="B24" s="131"/>
      <c r="C24" s="131"/>
      <c r="D24" s="131"/>
      <c r="E24" s="124"/>
      <c r="F24" s="124"/>
      <c r="G24" s="124"/>
      <c r="H24" s="124"/>
      <c r="I24" s="124"/>
      <c r="J24" s="124"/>
      <c r="K24" s="124"/>
      <c r="L24" s="124"/>
      <c r="M24" s="124"/>
      <c r="N24" s="124"/>
      <c r="O24" s="124"/>
      <c r="P24" s="124"/>
      <c r="Q24" s="124"/>
      <c r="R24" s="124"/>
      <c r="S24" s="124"/>
      <c r="T24" s="124"/>
      <c r="U24" s="124"/>
      <c r="V24" s="124"/>
    </row>
    <row r="25" spans="1:22">
      <c r="A25" s="124"/>
      <c r="B25" s="124"/>
      <c r="C25" s="124"/>
      <c r="D25" s="124"/>
      <c r="E25" s="124"/>
      <c r="F25" s="124"/>
      <c r="G25" s="124"/>
      <c r="H25" s="124"/>
      <c r="I25" s="124"/>
      <c r="J25" s="124"/>
      <c r="K25" s="124"/>
      <c r="L25" s="124"/>
      <c r="M25" s="124"/>
      <c r="N25" s="124"/>
      <c r="O25" s="124"/>
      <c r="P25" s="124"/>
      <c r="Q25" s="124"/>
      <c r="R25" s="124"/>
      <c r="S25" s="124"/>
      <c r="T25" s="124"/>
      <c r="U25" s="124"/>
      <c r="V25" s="124"/>
    </row>
    <row r="26" spans="1:22" ht="18">
      <c r="A26" s="124"/>
      <c r="B26" s="124"/>
      <c r="C26" s="124"/>
      <c r="D26" s="124"/>
      <c r="E26" s="124"/>
      <c r="G26" s="241"/>
      <c r="H26" s="241"/>
      <c r="I26" s="124"/>
      <c r="J26" s="124"/>
      <c r="K26" s="124"/>
      <c r="L26" s="124"/>
      <c r="M26" s="124"/>
      <c r="N26" s="124"/>
      <c r="O26" s="124"/>
      <c r="P26" s="124"/>
      <c r="Q26" s="124"/>
      <c r="R26" s="124"/>
      <c r="S26" s="124"/>
      <c r="T26" s="124"/>
      <c r="U26" s="124"/>
      <c r="V26" s="124"/>
    </row>
    <row r="27" spans="1:22" ht="18">
      <c r="A27" s="124"/>
      <c r="B27" s="124"/>
      <c r="C27" s="124"/>
      <c r="D27" s="124"/>
      <c r="E27" s="284" t="s">
        <v>86</v>
      </c>
      <c r="G27" s="241"/>
      <c r="H27" s="241"/>
      <c r="I27" s="124"/>
      <c r="J27" s="124"/>
      <c r="K27" s="124"/>
      <c r="L27" s="124"/>
      <c r="M27" s="124"/>
      <c r="N27" s="124"/>
      <c r="O27" s="124"/>
      <c r="P27" s="124"/>
      <c r="Q27" s="124"/>
      <c r="R27" s="124"/>
      <c r="S27" s="124"/>
      <c r="T27" s="124"/>
      <c r="U27" s="124"/>
      <c r="V27" s="124"/>
    </row>
    <row r="28" spans="1:22" ht="18">
      <c r="A28" s="124"/>
      <c r="B28" s="124"/>
      <c r="C28" s="124"/>
      <c r="D28" s="124"/>
      <c r="E28" s="239"/>
      <c r="G28" s="241"/>
      <c r="H28" s="241"/>
      <c r="I28" s="124"/>
      <c r="J28" s="124"/>
      <c r="K28" s="124"/>
      <c r="L28" s="124"/>
      <c r="M28" s="124"/>
      <c r="N28" s="124"/>
      <c r="O28" s="124"/>
      <c r="P28" s="124"/>
      <c r="Q28" s="124"/>
      <c r="R28" s="124"/>
      <c r="S28" s="124"/>
      <c r="T28" s="124"/>
      <c r="U28" s="124"/>
      <c r="V28" s="124"/>
    </row>
    <row r="29" spans="1:22" ht="18">
      <c r="A29" s="124"/>
      <c r="B29" s="124"/>
      <c r="C29" s="124"/>
      <c r="D29" s="124"/>
      <c r="E29" s="240" t="s">
        <v>115</v>
      </c>
      <c r="G29" s="241"/>
      <c r="H29" s="241"/>
      <c r="I29" s="124"/>
      <c r="J29" s="124"/>
      <c r="K29" s="124"/>
      <c r="L29" s="124"/>
      <c r="M29" s="124"/>
      <c r="N29" s="124"/>
      <c r="O29" s="124"/>
      <c r="P29" s="124"/>
      <c r="Q29" s="124"/>
      <c r="R29" s="124"/>
      <c r="S29" s="124"/>
      <c r="T29" s="124"/>
      <c r="U29" s="124"/>
      <c r="V29" s="124"/>
    </row>
    <row r="30" spans="1:22" ht="18">
      <c r="A30" s="124"/>
      <c r="B30" s="124"/>
      <c r="C30" s="124"/>
      <c r="D30" s="124"/>
      <c r="E30" s="240" t="s">
        <v>116</v>
      </c>
      <c r="G30" s="241"/>
      <c r="H30" s="241"/>
      <c r="I30" s="124"/>
      <c r="J30" s="124"/>
      <c r="K30" s="124"/>
      <c r="L30" s="124"/>
      <c r="M30" s="124"/>
      <c r="N30" s="124"/>
      <c r="O30" s="124"/>
      <c r="P30" s="124"/>
      <c r="Q30" s="124"/>
      <c r="R30" s="124"/>
      <c r="S30" s="124"/>
      <c r="T30" s="124"/>
      <c r="U30" s="124"/>
      <c r="V30" s="124"/>
    </row>
    <row r="31" spans="1:22" ht="18">
      <c r="A31" s="124"/>
      <c r="B31" s="124"/>
      <c r="C31" s="124"/>
      <c r="D31" s="124"/>
      <c r="E31" s="242"/>
      <c r="G31" s="241"/>
      <c r="H31" s="241"/>
      <c r="I31" s="124"/>
      <c r="J31" s="124"/>
      <c r="K31" s="124"/>
      <c r="L31" s="124"/>
      <c r="M31" s="124"/>
      <c r="N31" s="124"/>
      <c r="O31" s="124"/>
      <c r="P31" s="124"/>
      <c r="Q31" s="124"/>
      <c r="R31" s="124"/>
      <c r="S31" s="124"/>
      <c r="T31" s="124"/>
      <c r="U31" s="124"/>
      <c r="V31" s="124"/>
    </row>
    <row r="32" spans="1:22" ht="18">
      <c r="A32" s="124"/>
      <c r="B32" s="124"/>
      <c r="C32" s="124"/>
      <c r="D32" s="124"/>
      <c r="E32" s="242" t="s">
        <v>216</v>
      </c>
      <c r="G32" s="241"/>
      <c r="H32" s="241"/>
      <c r="I32" s="124"/>
      <c r="J32" s="124"/>
      <c r="K32" s="124"/>
      <c r="L32" s="124"/>
      <c r="M32" s="124"/>
      <c r="N32" s="124"/>
      <c r="O32" s="124"/>
      <c r="P32" s="124"/>
      <c r="Q32" s="124"/>
      <c r="R32" s="124"/>
      <c r="S32" s="124"/>
      <c r="T32" s="124"/>
      <c r="U32" s="124"/>
      <c r="V32" s="124"/>
    </row>
    <row r="33" spans="5:7" ht="15.75">
      <c r="E33" s="242" t="s">
        <v>217</v>
      </c>
    </row>
    <row r="46" spans="5:7">
      <c r="G46" s="125"/>
    </row>
    <row r="47" spans="5:7">
      <c r="G47" s="125"/>
    </row>
    <row r="48" spans="5:7">
      <c r="G48" s="130"/>
    </row>
    <row r="49" spans="7:7">
      <c r="G49" s="130"/>
    </row>
    <row r="50" spans="7:7">
      <c r="G50" s="125"/>
    </row>
    <row r="51" spans="7:7">
      <c r="G51" s="125"/>
    </row>
    <row r="52" spans="7:7">
      <c r="G52" s="127"/>
    </row>
  </sheetData>
  <hyperlinks>
    <hyperlink ref="E29" location="'Wales HB output'!A1" tooltip="Wales health board" display="• Wales health board"/>
    <hyperlink ref="E30" location="'comparison output'!A1" tooltip="HBSC regions" display="• HBSC regions"/>
  </hyperlinks>
  <pageMargins left="0.70866141732283472" right="0.70866141732283472" top="0.74803149606299213" bottom="0.74803149606299213" header="0.31496062992125984" footer="0.31496062992125984"/>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3"/>
  <sheetViews>
    <sheetView showGridLines="0" showRowColHeaders="0" zoomScaleNormal="100" workbookViewId="0"/>
  </sheetViews>
  <sheetFormatPr defaultRowHeight="15"/>
  <cols>
    <col min="1" max="16384" width="9.140625" style="20"/>
  </cols>
  <sheetData>
    <row r="1" spans="1:30">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row>
    <row r="2" spans="1:30">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row>
    <row r="3" spans="1:30">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row>
    <row r="4" spans="1:30">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row>
    <row r="5" spans="1:30">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row>
    <row r="6" spans="1:30">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row>
    <row r="7" spans="1:30" ht="15" customHeight="1">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row>
    <row r="9" spans="1:30">
      <c r="A9" s="70" t="s">
        <v>50</v>
      </c>
      <c r="B9" s="70"/>
      <c r="C9" s="71"/>
      <c r="D9" s="71"/>
      <c r="E9" s="71"/>
      <c r="F9" s="71"/>
      <c r="G9" s="71"/>
      <c r="H9" s="71"/>
      <c r="I9" s="71"/>
      <c r="J9" s="71"/>
      <c r="K9" s="71"/>
      <c r="L9" s="72"/>
      <c r="M9" s="72" t="s">
        <v>51</v>
      </c>
    </row>
    <row r="10" spans="1:30">
      <c r="A10" s="70"/>
      <c r="B10" s="70"/>
      <c r="C10" s="71"/>
      <c r="D10" s="71"/>
      <c r="E10" s="71"/>
      <c r="F10" s="71"/>
      <c r="G10" s="71"/>
      <c r="H10" s="71"/>
      <c r="I10" s="71"/>
      <c r="J10" s="71"/>
      <c r="K10" s="71"/>
      <c r="L10" s="73"/>
    </row>
    <row r="11" spans="1:30">
      <c r="A11" s="70" t="s">
        <v>52</v>
      </c>
      <c r="B11" s="70"/>
      <c r="C11" s="71"/>
      <c r="D11" s="71"/>
      <c r="E11" s="71"/>
      <c r="F11" s="71"/>
      <c r="G11" s="71"/>
      <c r="H11" s="71"/>
      <c r="I11" s="71"/>
      <c r="J11" s="71"/>
      <c r="K11" s="71"/>
      <c r="L11" s="73"/>
    </row>
    <row r="12" spans="1:30">
      <c r="A12" s="74" t="s">
        <v>53</v>
      </c>
      <c r="B12" s="74"/>
      <c r="C12" s="73"/>
      <c r="D12" s="73"/>
      <c r="E12" s="73"/>
      <c r="F12" s="73"/>
      <c r="G12" s="73"/>
      <c r="H12" s="73"/>
      <c r="I12" s="73"/>
      <c r="J12" s="73"/>
      <c r="K12" s="73"/>
      <c r="L12" s="73"/>
    </row>
    <row r="13" spans="1:30">
      <c r="A13" s="74" t="s">
        <v>54</v>
      </c>
      <c r="B13" s="74"/>
      <c r="C13" s="73"/>
      <c r="D13" s="73"/>
      <c r="E13" s="73"/>
      <c r="F13" s="73"/>
      <c r="G13" s="73"/>
      <c r="H13" s="73"/>
      <c r="I13" s="73"/>
      <c r="J13" s="73"/>
      <c r="K13" s="73"/>
      <c r="L13" s="73"/>
    </row>
    <row r="14" spans="1:30">
      <c r="A14" s="74" t="s">
        <v>55</v>
      </c>
      <c r="B14" s="74"/>
      <c r="C14" s="73"/>
      <c r="D14" s="73"/>
      <c r="E14" s="73"/>
      <c r="F14" s="73"/>
      <c r="G14" s="73"/>
      <c r="H14" s="73"/>
      <c r="I14" s="73"/>
      <c r="J14" s="73"/>
      <c r="K14" s="73"/>
      <c r="L14" s="73"/>
    </row>
    <row r="15" spans="1:30">
      <c r="A15" s="74" t="s">
        <v>56</v>
      </c>
      <c r="B15" s="74"/>
      <c r="C15" s="75"/>
      <c r="D15" s="75"/>
      <c r="E15" s="75"/>
      <c r="F15" s="75"/>
      <c r="G15" s="75"/>
      <c r="H15" s="75"/>
      <c r="I15" s="75"/>
      <c r="J15" s="75"/>
      <c r="K15" s="75"/>
    </row>
    <row r="16" spans="1:30">
      <c r="A16" s="74"/>
      <c r="B16" s="74"/>
      <c r="C16" s="75"/>
      <c r="D16" s="75"/>
      <c r="E16" s="75"/>
      <c r="F16" s="75"/>
      <c r="G16" s="75"/>
      <c r="H16" s="75"/>
      <c r="I16" s="75"/>
      <c r="J16" s="75"/>
      <c r="K16" s="75"/>
    </row>
    <row r="17" spans="1:22">
      <c r="A17" s="70" t="s">
        <v>57</v>
      </c>
      <c r="B17" s="70"/>
      <c r="C17" s="71"/>
      <c r="D17" s="71"/>
      <c r="E17" s="71"/>
      <c r="F17" s="71"/>
      <c r="G17" s="71"/>
      <c r="H17" s="71"/>
      <c r="I17" s="71"/>
      <c r="J17" s="71"/>
      <c r="K17" s="71"/>
    </row>
    <row r="18" spans="1:22">
      <c r="A18" s="76">
        <v>1</v>
      </c>
      <c r="B18" s="74" t="s">
        <v>58</v>
      </c>
      <c r="C18" s="73"/>
      <c r="D18" s="73"/>
      <c r="E18" s="73"/>
      <c r="F18" s="73"/>
      <c r="G18" s="73"/>
      <c r="H18" s="73"/>
      <c r="I18" s="73"/>
      <c r="J18" s="73"/>
      <c r="K18" s="73"/>
    </row>
    <row r="19" spans="1:22">
      <c r="A19" s="77"/>
      <c r="B19" s="74" t="s">
        <v>59</v>
      </c>
      <c r="C19" s="73"/>
      <c r="D19" s="73"/>
      <c r="E19" s="73"/>
      <c r="F19" s="73"/>
      <c r="G19" s="73"/>
      <c r="H19" s="73"/>
      <c r="I19" s="73"/>
      <c r="J19" s="73"/>
      <c r="K19" s="73"/>
      <c r="V19" s="78"/>
    </row>
    <row r="20" spans="1:22">
      <c r="A20" s="76">
        <v>2</v>
      </c>
      <c r="B20" s="74" t="s">
        <v>60</v>
      </c>
      <c r="C20" s="73"/>
      <c r="D20" s="73"/>
      <c r="E20" s="73"/>
      <c r="F20" s="73"/>
      <c r="G20" s="73"/>
      <c r="H20" s="73"/>
      <c r="I20" s="73"/>
      <c r="J20" s="73"/>
      <c r="K20" s="73"/>
    </row>
    <row r="21" spans="1:22">
      <c r="A21" s="76">
        <v>3</v>
      </c>
      <c r="B21" s="74" t="s">
        <v>61</v>
      </c>
      <c r="C21" s="73"/>
      <c r="D21" s="73"/>
      <c r="E21" s="73"/>
      <c r="F21" s="73"/>
      <c r="G21" s="73"/>
      <c r="H21" s="73"/>
      <c r="I21" s="73"/>
      <c r="J21" s="73"/>
      <c r="K21" s="73"/>
    </row>
    <row r="22" spans="1:22">
      <c r="A22" s="76">
        <v>4</v>
      </c>
      <c r="B22" s="74" t="s">
        <v>62</v>
      </c>
      <c r="C22" s="73"/>
      <c r="D22" s="73"/>
      <c r="E22" s="73"/>
      <c r="F22" s="73"/>
      <c r="G22" s="73"/>
      <c r="H22" s="73"/>
      <c r="I22" s="73"/>
      <c r="J22" s="73"/>
      <c r="K22" s="73"/>
    </row>
    <row r="23" spans="1:22">
      <c r="A23" s="76">
        <v>5</v>
      </c>
      <c r="B23" s="74" t="s">
        <v>63</v>
      </c>
      <c r="C23" s="75"/>
      <c r="D23" s="75"/>
      <c r="E23" s="75"/>
      <c r="F23" s="75"/>
      <c r="G23" s="75"/>
      <c r="H23" s="75"/>
      <c r="I23" s="75"/>
      <c r="J23" s="75"/>
      <c r="K23" s="75"/>
    </row>
    <row r="24" spans="1:22">
      <c r="A24" s="76"/>
      <c r="B24" s="74" t="s">
        <v>64</v>
      </c>
      <c r="C24" s="73"/>
      <c r="D24" s="73"/>
      <c r="E24" s="73"/>
      <c r="F24" s="73"/>
      <c r="G24" s="73"/>
      <c r="H24" s="73"/>
      <c r="I24" s="73"/>
      <c r="J24" s="73"/>
      <c r="K24" s="73"/>
    </row>
    <row r="25" spans="1:22">
      <c r="A25" s="76">
        <v>6</v>
      </c>
      <c r="B25" s="74" t="s">
        <v>65</v>
      </c>
      <c r="C25" s="73"/>
      <c r="D25" s="73"/>
      <c r="E25" s="73"/>
      <c r="F25" s="73"/>
      <c r="G25" s="73"/>
      <c r="H25" s="73"/>
      <c r="I25" s="73"/>
      <c r="J25" s="73"/>
      <c r="K25" s="73"/>
    </row>
    <row r="26" spans="1:22">
      <c r="A26" s="74"/>
      <c r="B26" s="74" t="s">
        <v>66</v>
      </c>
      <c r="C26" s="73"/>
      <c r="D26" s="73"/>
      <c r="E26" s="73"/>
      <c r="F26" s="73"/>
      <c r="G26" s="73"/>
      <c r="H26" s="73"/>
      <c r="I26" s="73"/>
      <c r="J26" s="73"/>
      <c r="K26" s="73"/>
    </row>
    <row r="29" spans="1:22">
      <c r="A29" s="79" t="s">
        <v>67</v>
      </c>
      <c r="B29" s="73"/>
      <c r="C29" s="73"/>
      <c r="D29" s="73"/>
      <c r="E29" s="73"/>
      <c r="F29" s="73"/>
      <c r="G29" s="73"/>
      <c r="H29" s="79" t="s">
        <v>68</v>
      </c>
      <c r="I29" s="73"/>
      <c r="J29" s="73"/>
    </row>
    <row r="32" spans="1:22">
      <c r="A32" s="73"/>
      <c r="B32" s="73"/>
      <c r="C32" s="73"/>
      <c r="D32" s="73"/>
      <c r="E32" s="73"/>
      <c r="F32" s="73"/>
      <c r="G32" s="73"/>
      <c r="H32" s="73"/>
      <c r="I32" s="73"/>
      <c r="J32" s="71"/>
    </row>
    <row r="33" spans="1:10">
      <c r="A33" s="71"/>
      <c r="B33" s="71"/>
      <c r="C33" s="71"/>
      <c r="D33" s="71"/>
      <c r="E33" s="71"/>
      <c r="F33" s="71"/>
      <c r="G33" s="71"/>
      <c r="H33" s="71"/>
      <c r="I33" s="71"/>
      <c r="J33" s="71"/>
    </row>
    <row r="34" spans="1:10">
      <c r="A34" s="80"/>
      <c r="B34" s="73"/>
      <c r="C34" s="73"/>
      <c r="D34" s="73"/>
      <c r="E34" s="73"/>
      <c r="F34" s="73"/>
      <c r="G34" s="73"/>
      <c r="H34" s="73"/>
      <c r="I34" s="73"/>
      <c r="J34" s="73"/>
    </row>
    <row r="35" spans="1:10">
      <c r="A35" s="81"/>
      <c r="B35" s="73"/>
      <c r="C35" s="73"/>
      <c r="D35" s="73"/>
      <c r="E35" s="73"/>
      <c r="F35" s="73"/>
      <c r="G35" s="73"/>
      <c r="H35" s="73"/>
      <c r="I35" s="73"/>
      <c r="J35" s="73"/>
    </row>
    <row r="36" spans="1:10">
      <c r="A36" s="80"/>
      <c r="B36" s="73"/>
      <c r="C36" s="73"/>
      <c r="D36" s="73"/>
      <c r="E36" s="73"/>
      <c r="F36" s="73"/>
      <c r="G36" s="73"/>
      <c r="H36" s="73"/>
      <c r="I36" s="73"/>
      <c r="J36" s="73"/>
    </row>
    <row r="37" spans="1:10">
      <c r="A37" s="80"/>
      <c r="B37" s="73"/>
      <c r="C37" s="73"/>
      <c r="D37" s="73"/>
      <c r="E37" s="73"/>
      <c r="F37" s="73"/>
      <c r="G37" s="73"/>
      <c r="H37" s="73"/>
      <c r="I37" s="73"/>
      <c r="J37" s="73"/>
    </row>
    <row r="38" spans="1:10">
      <c r="A38" s="80"/>
      <c r="B38" s="73"/>
      <c r="C38" s="73"/>
      <c r="D38" s="73"/>
      <c r="E38" s="73"/>
      <c r="F38" s="73"/>
      <c r="G38" s="73"/>
      <c r="H38" s="73"/>
      <c r="I38" s="73"/>
      <c r="J38" s="73"/>
    </row>
    <row r="39" spans="1:10">
      <c r="A39" s="80"/>
      <c r="B39" s="73"/>
      <c r="C39" s="73"/>
      <c r="D39" s="73"/>
      <c r="E39" s="73"/>
      <c r="F39" s="73"/>
      <c r="G39" s="73"/>
      <c r="H39" s="73"/>
      <c r="I39" s="73"/>
      <c r="J39" s="73"/>
    </row>
    <row r="40" spans="1:10">
      <c r="A40" s="80"/>
      <c r="B40" s="73"/>
      <c r="C40" s="73"/>
      <c r="D40" s="73"/>
      <c r="E40" s="73"/>
      <c r="F40" s="73"/>
      <c r="G40" s="73"/>
      <c r="H40" s="73"/>
      <c r="I40" s="73"/>
      <c r="J40" s="73"/>
    </row>
    <row r="41" spans="1:10">
      <c r="A41" s="80"/>
      <c r="B41" s="73"/>
      <c r="C41" s="73"/>
      <c r="D41" s="73"/>
      <c r="E41" s="73"/>
      <c r="F41" s="73"/>
      <c r="G41" s="73"/>
      <c r="H41" s="73"/>
      <c r="I41" s="73"/>
      <c r="J41" s="73"/>
    </row>
    <row r="42" spans="1:10">
      <c r="A42" s="80"/>
      <c r="B42" s="73"/>
      <c r="C42" s="73"/>
      <c r="D42" s="73"/>
      <c r="E42" s="73"/>
      <c r="F42" s="73"/>
      <c r="G42" s="73"/>
      <c r="H42" s="73"/>
      <c r="I42" s="73"/>
      <c r="J42" s="73"/>
    </row>
    <row r="43" spans="1:10">
      <c r="A43" s="80"/>
      <c r="B43" s="73"/>
      <c r="C43" s="73"/>
      <c r="D43" s="73"/>
      <c r="E43" s="73"/>
      <c r="F43" s="73"/>
      <c r="G43" s="73"/>
      <c r="H43" s="73"/>
      <c r="I43" s="73"/>
      <c r="J43" s="73"/>
    </row>
  </sheetData>
  <pageMargins left="0.70866141732283472" right="0.70866141732283472" top="0.74803149606299213" bottom="0.74803149606299213" header="0.31496062992125984" footer="0.31496062992125984"/>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D40"/>
  <sheetViews>
    <sheetView showGridLines="0" showRowColHeaders="0" zoomScaleNormal="100" workbookViewId="0">
      <selection activeCell="Y19" sqref="Y19"/>
    </sheetView>
  </sheetViews>
  <sheetFormatPr defaultRowHeight="15"/>
  <cols>
    <col min="1" max="1" width="4" style="20" customWidth="1"/>
    <col min="2" max="2" width="20" style="20" customWidth="1"/>
    <col min="3" max="16384" width="9.140625" style="20"/>
  </cols>
  <sheetData>
    <row r="1" spans="1:30">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row>
    <row r="2" spans="1:30">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row>
    <row r="3" spans="1:30">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row>
    <row r="4" spans="1:30">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row>
    <row r="5" spans="1:30">
      <c r="A5" s="62"/>
      <c r="B5" s="62"/>
      <c r="C5" s="62"/>
      <c r="D5" s="62"/>
      <c r="E5" s="62"/>
      <c r="F5" s="62"/>
      <c r="G5" s="62"/>
      <c r="H5" s="62"/>
      <c r="I5" s="62"/>
      <c r="J5" s="62"/>
      <c r="K5" s="62"/>
      <c r="L5" s="62"/>
      <c r="M5" s="62"/>
      <c r="N5" s="62"/>
      <c r="O5" s="62"/>
      <c r="P5" s="62"/>
      <c r="Q5" s="62"/>
      <c r="R5" s="62"/>
      <c r="S5" s="62"/>
      <c r="T5" s="69"/>
      <c r="U5" s="69"/>
      <c r="V5" s="62"/>
      <c r="W5" s="62"/>
      <c r="X5" s="62"/>
      <c r="Y5" s="62"/>
      <c r="Z5" s="62"/>
      <c r="AA5" s="62"/>
      <c r="AB5" s="62"/>
      <c r="AC5" s="62"/>
      <c r="AD5" s="62"/>
    </row>
    <row r="6" spans="1:30">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row>
    <row r="7" spans="1:30" ht="15" customHeight="1">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row>
    <row r="10" spans="1:30">
      <c r="T10" s="61"/>
      <c r="U10" s="61"/>
      <c r="V10" s="61"/>
    </row>
    <row r="19" spans="2:21">
      <c r="P19" s="216"/>
    </row>
    <row r="26" spans="2:21">
      <c r="R26" s="23"/>
    </row>
    <row r="28" spans="2:21">
      <c r="O28" s="341"/>
      <c r="P28" s="341"/>
      <c r="Q28" s="341"/>
      <c r="R28" s="341"/>
    </row>
    <row r="29" spans="2:21" ht="39.75" customHeight="1">
      <c r="B29" s="342" t="str">
        <f>'Controls wales hb'!H6</f>
        <v>Percentage eating fruit once a day or more, boys, girls and persons aged 11 to 16, Wales health boards, 2013/14</v>
      </c>
      <c r="C29" s="342"/>
      <c r="D29" s="342"/>
      <c r="E29" s="342"/>
      <c r="F29" s="342"/>
      <c r="G29" s="342"/>
      <c r="H29" s="123"/>
      <c r="I29" s="123"/>
      <c r="J29" s="23"/>
      <c r="K29" s="23"/>
      <c r="L29" s="23"/>
      <c r="O29" s="341"/>
      <c r="P29" s="341"/>
      <c r="Q29" s="341"/>
      <c r="R29" s="341"/>
    </row>
    <row r="30" spans="2:21" ht="18" customHeight="1">
      <c r="B30" s="177" t="s">
        <v>44</v>
      </c>
      <c r="C30" s="178"/>
      <c r="D30" s="179" t="s">
        <v>16</v>
      </c>
      <c r="E30" s="179" t="s">
        <v>17</v>
      </c>
      <c r="F30" s="179" t="s">
        <v>117</v>
      </c>
      <c r="H30" s="23"/>
      <c r="I30" s="23"/>
      <c r="J30" s="23"/>
      <c r="K30" s="23"/>
      <c r="L30" s="23"/>
      <c r="O30" s="341"/>
      <c r="P30" s="341"/>
      <c r="Q30" s="341"/>
      <c r="R30" s="341"/>
      <c r="U30" s="64"/>
    </row>
    <row r="31" spans="2:21">
      <c r="B31" s="25" t="str">
        <f>'Controls wales hb'!B21</f>
        <v>Betsi Cadwaladr UHB</v>
      </c>
      <c r="C31" s="26"/>
      <c r="D31" s="119">
        <f>'Controls wales hb'!D34</f>
        <v>30</v>
      </c>
      <c r="E31" s="119">
        <f>'Controls wales hb'!E34</f>
        <v>35</v>
      </c>
      <c r="F31" s="119">
        <f>'Controls wales hb'!F34</f>
        <v>33</v>
      </c>
      <c r="H31" s="23"/>
      <c r="I31" s="23"/>
      <c r="J31" s="23"/>
      <c r="K31" s="23"/>
      <c r="L31" s="23"/>
    </row>
    <row r="32" spans="2:21">
      <c r="B32" s="25" t="str">
        <f>'Controls wales hb'!B22</f>
        <v>Powys THB</v>
      </c>
      <c r="C32" s="26"/>
      <c r="D32" s="119">
        <f>'Controls wales hb'!D35</f>
        <v>28.000000000000004</v>
      </c>
      <c r="E32" s="119">
        <f>'Controls wales hb'!E35</f>
        <v>39</v>
      </c>
      <c r="F32" s="119">
        <f>'Controls wales hb'!F35</f>
        <v>33</v>
      </c>
      <c r="H32" s="23"/>
      <c r="I32" s="23"/>
      <c r="J32" s="23"/>
      <c r="K32" s="23"/>
      <c r="L32" s="23"/>
    </row>
    <row r="33" spans="2:12">
      <c r="B33" s="25" t="str">
        <f>'Controls wales hb'!B23</f>
        <v>Hywel Dda UHB</v>
      </c>
      <c r="C33" s="26"/>
      <c r="D33" s="119">
        <f>'Controls wales hb'!D36</f>
        <v>30</v>
      </c>
      <c r="E33" s="119">
        <f>'Controls wales hb'!E36</f>
        <v>36</v>
      </c>
      <c r="F33" s="119">
        <f>'Controls wales hb'!F36</f>
        <v>33</v>
      </c>
      <c r="H33" s="23"/>
      <c r="I33" s="23"/>
      <c r="J33" s="23"/>
      <c r="K33" s="23"/>
      <c r="L33" s="23"/>
    </row>
    <row r="34" spans="2:12">
      <c r="B34" s="25" t="str">
        <f>'Controls wales hb'!B24</f>
        <v>ABM UHB</v>
      </c>
      <c r="C34" s="26"/>
      <c r="D34" s="119">
        <f>'Controls wales hb'!D37</f>
        <v>28.999999999999996</v>
      </c>
      <c r="E34" s="119">
        <f>'Controls wales hb'!E37</f>
        <v>30</v>
      </c>
      <c r="F34" s="119">
        <f>'Controls wales hb'!F37</f>
        <v>30</v>
      </c>
      <c r="H34" s="23"/>
      <c r="I34" s="23"/>
      <c r="J34" s="23"/>
      <c r="K34" s="23"/>
      <c r="L34" s="23"/>
    </row>
    <row r="35" spans="2:12">
      <c r="B35" s="25" t="str">
        <f>'Controls wales hb'!B25</f>
        <v>Cardiff and Vale UHB</v>
      </c>
      <c r="C35" s="26"/>
      <c r="D35" s="119">
        <f>'Controls wales hb'!D38</f>
        <v>32</v>
      </c>
      <c r="E35" s="119">
        <f>'Controls wales hb'!E38</f>
        <v>33</v>
      </c>
      <c r="F35" s="119">
        <f>'Controls wales hb'!F38</f>
        <v>33</v>
      </c>
      <c r="H35" s="23"/>
      <c r="I35" s="23"/>
      <c r="J35" s="23"/>
      <c r="K35" s="23"/>
      <c r="L35" s="23"/>
    </row>
    <row r="36" spans="2:12">
      <c r="B36" s="25" t="str">
        <f>'Controls wales hb'!B26</f>
        <v>Cwm Taf UHB</v>
      </c>
      <c r="C36" s="26"/>
      <c r="D36" s="119">
        <f>'Controls wales hb'!D39</f>
        <v>22</v>
      </c>
      <c r="E36" s="119">
        <f>'Controls wales hb'!E39</f>
        <v>28.000000000000004</v>
      </c>
      <c r="F36" s="119">
        <f>'Controls wales hb'!F39</f>
        <v>25</v>
      </c>
      <c r="H36" s="23"/>
      <c r="I36" s="23"/>
      <c r="J36" s="23"/>
      <c r="K36" s="23"/>
      <c r="L36" s="23"/>
    </row>
    <row r="37" spans="2:12">
      <c r="B37" s="25" t="str">
        <f>'Controls wales hb'!B27</f>
        <v>Aneurin Bevan UHB</v>
      </c>
      <c r="C37" s="26"/>
      <c r="D37" s="119">
        <f>'Controls wales hb'!D40</f>
        <v>28.999999999999996</v>
      </c>
      <c r="E37" s="119">
        <f>'Controls wales hb'!E40</f>
        <v>28.000000000000004</v>
      </c>
      <c r="F37" s="119">
        <f>'Controls wales hb'!F40</f>
        <v>29</v>
      </c>
      <c r="H37" s="23"/>
      <c r="I37" s="23"/>
      <c r="J37" s="23"/>
      <c r="K37" s="23"/>
      <c r="L37" s="23"/>
    </row>
    <row r="38" spans="2:12">
      <c r="B38" s="243" t="str">
        <f>'Controls wales hb'!B28</f>
        <v>Wales</v>
      </c>
      <c r="C38" s="67"/>
      <c r="D38" s="180" t="s">
        <v>118</v>
      </c>
      <c r="E38" s="181" t="s">
        <v>118</v>
      </c>
      <c r="F38" s="186">
        <f>'Controls wales hb'!F41</f>
        <v>31</v>
      </c>
      <c r="G38" s="65"/>
      <c r="H38" s="23"/>
      <c r="I38" s="23"/>
      <c r="J38" s="23"/>
      <c r="K38" s="23"/>
      <c r="L38" s="23"/>
    </row>
    <row r="39" spans="2:12">
      <c r="B39" s="68" t="str">
        <f>'Controls wales hb'!H5</f>
        <v>Produced by Public Health Wales Observatory, using HBSC (WG)</v>
      </c>
      <c r="H39" s="23"/>
      <c r="I39" s="23"/>
      <c r="J39" s="23"/>
      <c r="K39" s="23"/>
      <c r="L39" s="23"/>
    </row>
    <row r="40" spans="2:12">
      <c r="B40" s="68" t="s">
        <v>147</v>
      </c>
      <c r="C40" s="68"/>
      <c r="D40" s="68"/>
      <c r="E40" s="68"/>
    </row>
  </sheetData>
  <sheetProtection password="C3EC" sheet="1" scenarios="1"/>
  <mergeCells count="2">
    <mergeCell ref="O28:R30"/>
    <mergeCell ref="B29:G2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ist Box 1">
              <controlPr defaultSize="0" autoLine="0" autoPict="0">
                <anchor>
                  <from>
                    <xdr:col>1</xdr:col>
                    <xdr:colOff>104775</xdr:colOff>
                    <xdr:row>12</xdr:row>
                    <xdr:rowOff>123825</xdr:rowOff>
                  </from>
                  <to>
                    <xdr:col>3</xdr:col>
                    <xdr:colOff>371475</xdr:colOff>
                    <xdr:row>21</xdr:row>
                    <xdr:rowOff>57150</xdr:rowOff>
                  </to>
                </anchor>
              </controlPr>
            </control>
          </mc:Choice>
        </mc:AlternateContent>
        <mc:AlternateContent xmlns:mc="http://schemas.openxmlformats.org/markup-compatibility/2006">
          <mc:Choice Requires="x14">
            <control shapeId="7170" r:id="rId5" name="List Box 2">
              <controlPr defaultSize="0" autoLine="0" autoPict="0">
                <anchor>
                  <from>
                    <xdr:col>1</xdr:col>
                    <xdr:colOff>104775</xdr:colOff>
                    <xdr:row>9</xdr:row>
                    <xdr:rowOff>142875</xdr:rowOff>
                  </from>
                  <to>
                    <xdr:col>1</xdr:col>
                    <xdr:colOff>847725</xdr:colOff>
                    <xdr:row>11</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217"/>
  <sheetViews>
    <sheetView zoomScaleNormal="100" workbookViewId="0">
      <selection activeCell="A35" sqref="A35"/>
    </sheetView>
  </sheetViews>
  <sheetFormatPr defaultRowHeight="15"/>
  <cols>
    <col min="1" max="1" width="55.42578125" bestFit="1" customWidth="1"/>
    <col min="2" max="2" width="39.42578125" bestFit="1" customWidth="1"/>
    <col min="3" max="3" width="61.7109375" customWidth="1"/>
    <col min="4" max="4" width="23.5703125" bestFit="1" customWidth="1"/>
    <col min="5" max="5" width="12.7109375" bestFit="1" customWidth="1"/>
    <col min="6" max="6" width="39.7109375" customWidth="1"/>
    <col min="7" max="7" width="16" customWidth="1"/>
    <col min="8" max="8" width="23.140625" bestFit="1" customWidth="1"/>
    <col min="9" max="9" width="15.28515625" bestFit="1" customWidth="1"/>
    <col min="10" max="10" width="21.85546875" bestFit="1" customWidth="1"/>
    <col min="13" max="13" width="21" customWidth="1"/>
  </cols>
  <sheetData>
    <row r="1" spans="1:13">
      <c r="B1" s="20"/>
      <c r="C1" s="20"/>
    </row>
    <row r="2" spans="1:13" ht="15.75" thickBot="1">
      <c r="A2" s="20"/>
      <c r="B2" s="20"/>
      <c r="C2" s="20"/>
    </row>
    <row r="3" spans="1:13">
      <c r="A3" s="20"/>
      <c r="B3" s="33" t="s">
        <v>20</v>
      </c>
      <c r="C3" s="34"/>
      <c r="E3" s="33" t="s">
        <v>33</v>
      </c>
      <c r="F3" s="35"/>
      <c r="H3" s="33" t="s">
        <v>41</v>
      </c>
      <c r="I3" s="104"/>
      <c r="J3" s="104"/>
      <c r="K3" s="104"/>
      <c r="L3" s="104"/>
      <c r="M3" s="35"/>
    </row>
    <row r="4" spans="1:13">
      <c r="A4" s="28" t="s">
        <v>232</v>
      </c>
      <c r="B4" s="28" t="s">
        <v>22</v>
      </c>
      <c r="C4" s="29">
        <v>1</v>
      </c>
      <c r="E4" s="28" t="s">
        <v>42</v>
      </c>
      <c r="F4" s="29">
        <v>1</v>
      </c>
      <c r="H4" s="105" t="str">
        <f>"Percentage "&amp;G12&amp;", "&amp;F13&amp;" aged 11 to 16, Wales health boards, 2013/14"</f>
        <v>Percentage eating fruit once a day or more, boys aged 11 to 16, Wales health boards, 2013/14</v>
      </c>
      <c r="I4" s="23"/>
      <c r="J4" s="23"/>
      <c r="K4" s="23"/>
      <c r="L4" s="23"/>
      <c r="M4" s="29"/>
    </row>
    <row r="5" spans="1:13">
      <c r="A5" s="28" t="s">
        <v>233</v>
      </c>
      <c r="B5" s="28" t="s">
        <v>23</v>
      </c>
      <c r="C5" s="29">
        <v>2</v>
      </c>
      <c r="E5" s="28" t="s">
        <v>43</v>
      </c>
      <c r="F5" s="29">
        <v>2</v>
      </c>
      <c r="H5" s="28" t="s">
        <v>49</v>
      </c>
      <c r="I5" s="23"/>
      <c r="J5" s="23"/>
      <c r="K5" s="23"/>
      <c r="L5" s="23"/>
      <c r="M5" s="29"/>
    </row>
    <row r="6" spans="1:13" ht="15.75" thickBot="1">
      <c r="A6" s="28" t="s">
        <v>234</v>
      </c>
      <c r="B6" s="28" t="s">
        <v>24</v>
      </c>
      <c r="C6" s="29">
        <v>3</v>
      </c>
      <c r="E6" s="107" t="s">
        <v>146</v>
      </c>
      <c r="F6" s="32">
        <v>3</v>
      </c>
      <c r="H6" s="28" t="str">
        <f>"Percentage "&amp;G12&amp;", boys, girls and persons aged 11 to 16, Wales health boards, 2013/14"</f>
        <v>Percentage eating fruit once a day or more, boys, girls and persons aged 11 to 16, Wales health boards, 2013/14</v>
      </c>
      <c r="I6" s="23"/>
      <c r="J6" s="23"/>
      <c r="K6" s="23"/>
      <c r="L6" s="23"/>
      <c r="M6" s="29"/>
    </row>
    <row r="7" spans="1:13">
      <c r="A7" s="28" t="s">
        <v>235</v>
      </c>
      <c r="B7" s="28" t="s">
        <v>25</v>
      </c>
      <c r="C7" s="29">
        <v>4</v>
      </c>
      <c r="H7" s="28" t="e">
        <f>IF(D28&gt;C4,"Wales = "&amp;D28&amp;"","")</f>
        <v>#N/A</v>
      </c>
      <c r="I7" s="23" t="s">
        <v>16</v>
      </c>
      <c r="J7" s="28" t="str">
        <f>IF(L28&gt;C4,"Wales = "&amp;L28&amp;"","")</f>
        <v/>
      </c>
      <c r="K7" s="23"/>
      <c r="L7" s="23"/>
      <c r="M7" s="29"/>
    </row>
    <row r="8" spans="1:13">
      <c r="A8" s="28" t="s">
        <v>236</v>
      </c>
      <c r="B8" s="28" t="s">
        <v>157</v>
      </c>
      <c r="C8" s="29">
        <v>5</v>
      </c>
      <c r="H8" s="28"/>
      <c r="I8" s="23" t="s">
        <v>17</v>
      </c>
      <c r="J8" s="23"/>
      <c r="K8" s="23"/>
      <c r="L8" s="23"/>
      <c r="M8" s="29"/>
    </row>
    <row r="9" spans="1:13" ht="15.75" thickBot="1">
      <c r="A9" s="134" t="s">
        <v>245</v>
      </c>
      <c r="B9" s="28" t="s">
        <v>26</v>
      </c>
      <c r="C9" s="29">
        <v>6</v>
      </c>
      <c r="H9" s="30"/>
      <c r="I9" s="31" t="s">
        <v>117</v>
      </c>
      <c r="J9" s="31"/>
      <c r="K9" s="31"/>
      <c r="L9" s="31"/>
      <c r="M9" s="32"/>
    </row>
    <row r="10" spans="1:13" ht="15.75" thickBot="1">
      <c r="A10" s="134" t="s">
        <v>243</v>
      </c>
      <c r="B10" s="28" t="s">
        <v>27</v>
      </c>
      <c r="C10" s="29">
        <v>7</v>
      </c>
    </row>
    <row r="11" spans="1:13">
      <c r="A11" s="134" t="s">
        <v>237</v>
      </c>
      <c r="B11" s="156" t="s">
        <v>149</v>
      </c>
      <c r="C11" s="29">
        <v>8</v>
      </c>
      <c r="E11" s="33" t="s">
        <v>21</v>
      </c>
      <c r="F11" s="35"/>
      <c r="H11" s="33" t="s">
        <v>40</v>
      </c>
      <c r="I11" s="34"/>
    </row>
    <row r="12" spans="1:13" ht="15.75" thickBot="1">
      <c r="A12" s="149" t="s">
        <v>241</v>
      </c>
      <c r="B12" s="28" t="s">
        <v>184</v>
      </c>
      <c r="C12" s="29">
        <v>9</v>
      </c>
      <c r="E12" s="28">
        <v>1</v>
      </c>
      <c r="F12" s="29" t="str">
        <f>TRIM(INDEX(B4:B16,MATCH(E12,C4:C16,0)))</f>
        <v>Eating fruit once a day or more</v>
      </c>
      <c r="G12" s="29" t="str">
        <f>TRIM(INDEX(A4:A16,MATCH(E12,C4:C16,0)))</f>
        <v>eating fruit once a day or more</v>
      </c>
      <c r="H12" s="30" t="str">
        <f>CONCATENATE(F12,"",F13)</f>
        <v>Eating fruit once a day or moreboys</v>
      </c>
      <c r="I12" s="32"/>
    </row>
    <row r="13" spans="1:13" ht="15.75" thickBot="1">
      <c r="A13" s="28" t="s">
        <v>242</v>
      </c>
      <c r="B13" s="28" t="s">
        <v>29</v>
      </c>
      <c r="C13" s="29">
        <v>10</v>
      </c>
      <c r="E13" s="30">
        <v>1</v>
      </c>
      <c r="F13" s="32" t="str">
        <f>INDEX(E4:E6,MATCH(E13,F4:F6,0))</f>
        <v>boys</v>
      </c>
    </row>
    <row r="14" spans="1:13">
      <c r="A14" s="134" t="s">
        <v>244</v>
      </c>
      <c r="B14" s="28" t="s">
        <v>30</v>
      </c>
      <c r="C14" s="29">
        <v>11</v>
      </c>
    </row>
    <row r="15" spans="1:13">
      <c r="A15" s="28" t="s">
        <v>239</v>
      </c>
      <c r="B15" s="28" t="s">
        <v>31</v>
      </c>
      <c r="C15" s="29">
        <v>12</v>
      </c>
    </row>
    <row r="16" spans="1:13" ht="15.75" thickBot="1">
      <c r="A16" s="135" t="s">
        <v>240</v>
      </c>
      <c r="B16" s="30" t="s">
        <v>19</v>
      </c>
      <c r="C16" s="32">
        <v>13</v>
      </c>
      <c r="G16" s="20"/>
    </row>
    <row r="17" spans="1:13">
      <c r="B17" s="20"/>
      <c r="C17" s="20"/>
      <c r="G17" s="20"/>
    </row>
    <row r="18" spans="1:13" ht="15.75" thickBot="1">
      <c r="A18" s="20"/>
      <c r="B18" s="20"/>
      <c r="C18" s="20"/>
      <c r="E18" s="24"/>
      <c r="F18" s="24"/>
    </row>
    <row r="19" spans="1:13">
      <c r="A19" s="20"/>
      <c r="B19" s="42" t="s">
        <v>32</v>
      </c>
      <c r="C19" s="40"/>
      <c r="D19" s="41"/>
      <c r="E19" s="24"/>
      <c r="F19" s="24"/>
      <c r="G19" s="24"/>
      <c r="H19" s="61"/>
      <c r="I19" s="24"/>
      <c r="J19" s="24"/>
      <c r="K19" s="24"/>
      <c r="L19" s="22"/>
    </row>
    <row r="20" spans="1:13">
      <c r="A20" s="20"/>
      <c r="B20" s="37" t="s">
        <v>36</v>
      </c>
      <c r="C20" s="38" t="s">
        <v>35</v>
      </c>
      <c r="D20" s="39" t="s">
        <v>37</v>
      </c>
      <c r="E20" s="12"/>
      <c r="F20" s="21"/>
      <c r="G20" s="21"/>
      <c r="H20" s="21"/>
      <c r="I20" s="21"/>
      <c r="J20" s="21"/>
      <c r="K20" s="21"/>
      <c r="L20" s="22"/>
    </row>
    <row r="21" spans="1:13">
      <c r="A21" s="20"/>
      <c r="B21" s="36" t="s">
        <v>3</v>
      </c>
      <c r="C21" s="23" t="str">
        <f>TRIM('Controls wales hb'!$H$12&amp;""&amp;'Controls wales hb'!B21)</f>
        <v>Eating fruit once a day or moreboysBetsi Cadwaladr UHB</v>
      </c>
      <c r="D21" s="29">
        <f>VLOOKUP(C21,' Healthboard_data'!$N$5:$P$316,3,0)</f>
        <v>30</v>
      </c>
      <c r="F21" s="24"/>
      <c r="G21" s="21"/>
      <c r="H21" s="23"/>
      <c r="I21" s="23"/>
      <c r="J21" s="23"/>
      <c r="K21" s="23"/>
    </row>
    <row r="22" spans="1:13">
      <c r="A22" s="20"/>
      <c r="B22" s="36" t="s">
        <v>6</v>
      </c>
      <c r="C22" s="23" t="str">
        <f>TRIM('Controls wales hb'!$H$12&amp;""&amp;'Controls wales hb'!B22)</f>
        <v>Eating fruit once a day or moreboysPowys THB</v>
      </c>
      <c r="D22" s="29">
        <f>VLOOKUP(C22,' Healthboard_data'!$N$5:$P$316,3,0)</f>
        <v>28.000000000000004</v>
      </c>
      <c r="F22" s="24"/>
      <c r="G22" s="21"/>
      <c r="H22" s="23"/>
      <c r="I22" s="23"/>
      <c r="J22" s="23"/>
      <c r="K22" s="23"/>
    </row>
    <row r="23" spans="1:13">
      <c r="A23" s="20"/>
      <c r="B23" s="36" t="s">
        <v>7</v>
      </c>
      <c r="C23" s="23" t="str">
        <f>TRIM('Controls wales hb'!$H$12&amp;""&amp;'Controls wales hb'!B23)</f>
        <v>Eating fruit once a day or moreboysHywel Dda UHB</v>
      </c>
      <c r="D23" s="29">
        <f>VLOOKUP(C23,' Healthboard_data'!$N$5:$P$316,3,0)</f>
        <v>30</v>
      </c>
      <c r="F23" s="24"/>
      <c r="G23" s="21"/>
      <c r="H23" s="23"/>
      <c r="I23" s="23"/>
      <c r="J23" s="23"/>
      <c r="K23" s="23"/>
    </row>
    <row r="24" spans="1:13">
      <c r="A24" s="20"/>
      <c r="B24" s="36" t="s">
        <v>8</v>
      </c>
      <c r="C24" s="23" t="str">
        <f>TRIM('Controls wales hb'!$H$12&amp;""&amp;'Controls wales hb'!B24)</f>
        <v>Eating fruit once a day or moreboysABM UHB</v>
      </c>
      <c r="D24" s="29">
        <f>VLOOKUP(C24,' Healthboard_data'!$N$5:$P$316,3,0)</f>
        <v>28.999999999999996</v>
      </c>
      <c r="F24" s="24"/>
      <c r="G24" s="21"/>
      <c r="H24" s="23"/>
      <c r="I24" s="23"/>
      <c r="J24" s="23"/>
      <c r="K24" s="23"/>
    </row>
    <row r="25" spans="1:13">
      <c r="A25" s="20"/>
      <c r="B25" s="36" t="s">
        <v>4</v>
      </c>
      <c r="C25" s="23" t="str">
        <f>TRIM('Controls wales hb'!$H$12&amp;""&amp;'Controls wales hb'!B25)</f>
        <v>Eating fruit once a day or moreboysCardiff and Vale UHB</v>
      </c>
      <c r="D25" s="29">
        <f>VLOOKUP(C25,' Healthboard_data'!$N$5:$P$316,3,0)</f>
        <v>32</v>
      </c>
      <c r="F25" s="24"/>
      <c r="G25" s="21"/>
      <c r="H25" s="23"/>
      <c r="I25" s="23"/>
      <c r="J25" s="23"/>
      <c r="K25" s="23"/>
    </row>
    <row r="26" spans="1:13">
      <c r="A26" s="20"/>
      <c r="B26" s="36" t="s">
        <v>5</v>
      </c>
      <c r="C26" s="23" t="str">
        <f>TRIM('Controls wales hb'!$H$12&amp;""&amp;'Controls wales hb'!B26)</f>
        <v>Eating fruit once a day or moreboysCwm Taf UHB</v>
      </c>
      <c r="D26" s="29">
        <f>VLOOKUP(C26,' Healthboard_data'!$N$5:$P$316,3,0)</f>
        <v>22</v>
      </c>
      <c r="F26" s="24"/>
      <c r="G26" s="21"/>
      <c r="H26" s="23"/>
      <c r="I26" s="23"/>
      <c r="J26" s="23"/>
      <c r="K26" s="23"/>
    </row>
    <row r="27" spans="1:13" ht="15.75" thickBot="1">
      <c r="A27" s="20"/>
      <c r="B27" s="36" t="s">
        <v>2</v>
      </c>
      <c r="C27" s="23" t="str">
        <f>TRIM('Controls wales hb'!$H$12&amp;""&amp;'Controls wales hb'!B27)</f>
        <v>Eating fruit once a day or moreboysAneurin Bevan UHB</v>
      </c>
      <c r="D27" s="29">
        <f>VLOOKUP(C27,' Healthboard_data'!$N$5:$P$316,3,0)</f>
        <v>28.999999999999996</v>
      </c>
      <c r="F27" s="24"/>
      <c r="G27" s="21"/>
      <c r="H27" s="23"/>
      <c r="I27" s="23"/>
      <c r="J27" s="23"/>
      <c r="K27" s="23"/>
    </row>
    <row r="28" spans="1:13" ht="15.75" thickBot="1">
      <c r="A28" s="20"/>
      <c r="B28" s="44" t="s">
        <v>14</v>
      </c>
      <c r="C28" s="31" t="str">
        <f>TRIM('Controls wales hb'!$H$12&amp;""&amp;'Controls wales hb'!B28)</f>
        <v>Eating fruit once a day or moreboysWales</v>
      </c>
      <c r="D28" s="32" t="e">
        <f>VLOOKUP(C28,' Healthboard_data'!$N$5:$P$316,3,0)</f>
        <v>#N/A</v>
      </c>
      <c r="E28" s="63" t="e">
        <f>$D$28</f>
        <v>#N/A</v>
      </c>
      <c r="F28" s="63" t="e">
        <f t="shared" ref="F28:J28" si="0">$D$28</f>
        <v>#N/A</v>
      </c>
      <c r="G28" s="63" t="e">
        <f t="shared" si="0"/>
        <v>#N/A</v>
      </c>
      <c r="H28" s="63" t="e">
        <f t="shared" si="0"/>
        <v>#N/A</v>
      </c>
      <c r="I28" s="63" t="e">
        <f t="shared" si="0"/>
        <v>#N/A</v>
      </c>
      <c r="J28" s="63" t="e">
        <f t="shared" si="0"/>
        <v>#N/A</v>
      </c>
      <c r="L28" s="63">
        <f>VLOOKUP(C28,' Healthboard_data'!$N$5:$Q$316,4,0)</f>
        <v>0</v>
      </c>
      <c r="M28">
        <f>IFERROR(VLOOKUP(C28,' Healthboard_data'!$N$5:$P$316,3),0)</f>
        <v>0</v>
      </c>
    </row>
    <row r="29" spans="1:13">
      <c r="A29" s="20"/>
      <c r="B29" s="20"/>
      <c r="C29" s="20"/>
      <c r="E29" s="24"/>
      <c r="F29" s="24"/>
    </row>
    <row r="30" spans="1:13">
      <c r="A30" s="20"/>
      <c r="B30" s="20"/>
      <c r="C30" s="20"/>
      <c r="E30" s="24"/>
      <c r="F30" s="24"/>
    </row>
    <row r="31" spans="1:13" ht="15.75" thickBot="1">
      <c r="A31" s="20"/>
      <c r="B31" s="20"/>
      <c r="C31" s="20"/>
    </row>
    <row r="32" spans="1:13">
      <c r="A32" s="20"/>
      <c r="B32" s="42" t="s">
        <v>45</v>
      </c>
      <c r="C32" s="40"/>
      <c r="D32" s="40"/>
      <c r="E32" s="40"/>
      <c r="F32" s="41"/>
    </row>
    <row r="33" spans="1:6">
      <c r="A33" s="20"/>
      <c r="B33" s="37" t="s">
        <v>36</v>
      </c>
      <c r="C33" s="23" t="s">
        <v>46</v>
      </c>
      <c r="D33" s="38" t="s">
        <v>16</v>
      </c>
      <c r="E33" s="38" t="s">
        <v>0</v>
      </c>
      <c r="F33" s="185" t="s">
        <v>117</v>
      </c>
    </row>
    <row r="34" spans="1:6">
      <c r="A34" s="20"/>
      <c r="B34" s="36" t="s">
        <v>3</v>
      </c>
      <c r="C34" s="23" t="str">
        <f>TRIM(CONCATENATE($F$12,"",B34))</f>
        <v>Eating fruit once a day or moreBetsi Cadwaladr UHB</v>
      </c>
      <c r="D34" s="23">
        <f>VLOOKUP(C34,' Healthboard_data'!$O$5:$P$108,2,0)</f>
        <v>30</v>
      </c>
      <c r="E34" s="23">
        <f>VLOOKUP(C34,' Healthboard_data'!$O$109:$P$212,2,0)</f>
        <v>35</v>
      </c>
      <c r="F34" s="29">
        <f>VLOOKUP(C34,' Healthboard_data'!$O$213:$P$316,2,0)</f>
        <v>33</v>
      </c>
    </row>
    <row r="35" spans="1:6">
      <c r="A35" s="20"/>
      <c r="B35" s="36" t="s">
        <v>6</v>
      </c>
      <c r="C35" s="23" t="str">
        <f t="shared" ref="C35:C41" si="1">TRIM(CONCATENATE($F$12,"",B35))</f>
        <v>Eating fruit once a day or morePowys THB</v>
      </c>
      <c r="D35" s="23">
        <f>VLOOKUP(C35,' Healthboard_data'!$O$5:$P$108,2,0)</f>
        <v>28.000000000000004</v>
      </c>
      <c r="E35" s="23">
        <f>VLOOKUP(C35,' Healthboard_data'!$O$109:$P$212,2,0)</f>
        <v>39</v>
      </c>
      <c r="F35" s="29">
        <f>VLOOKUP(C35,' Healthboard_data'!$O$213:$P$316,2,0)</f>
        <v>33</v>
      </c>
    </row>
    <row r="36" spans="1:6">
      <c r="A36" s="20"/>
      <c r="B36" s="36" t="s">
        <v>7</v>
      </c>
      <c r="C36" s="23" t="str">
        <f t="shared" si="1"/>
        <v>Eating fruit once a day or moreHywel Dda UHB</v>
      </c>
      <c r="D36" s="23">
        <f>VLOOKUP(C36,' Healthboard_data'!$O$5:$P$108,2,0)</f>
        <v>30</v>
      </c>
      <c r="E36" s="23">
        <f>VLOOKUP(C36,' Healthboard_data'!$O$109:$P$212,2,0)</f>
        <v>36</v>
      </c>
      <c r="F36" s="29">
        <f>VLOOKUP(C36,' Healthboard_data'!$O$213:$P$316,2,0)</f>
        <v>33</v>
      </c>
    </row>
    <row r="37" spans="1:6">
      <c r="A37" s="20"/>
      <c r="B37" s="36" t="s">
        <v>8</v>
      </c>
      <c r="C37" s="23" t="str">
        <f t="shared" si="1"/>
        <v>Eating fruit once a day or moreABM UHB</v>
      </c>
      <c r="D37" s="23">
        <f>VLOOKUP(C37,' Healthboard_data'!$O$5:$P$108,2,0)</f>
        <v>28.999999999999996</v>
      </c>
      <c r="E37" s="23">
        <f>VLOOKUP(C37,' Healthboard_data'!$O$109:$P$212,2,0)</f>
        <v>30</v>
      </c>
      <c r="F37" s="29">
        <f>VLOOKUP(C37,' Healthboard_data'!$O$213:$P$316,2,0)</f>
        <v>30</v>
      </c>
    </row>
    <row r="38" spans="1:6">
      <c r="A38" s="20"/>
      <c r="B38" s="36" t="s">
        <v>4</v>
      </c>
      <c r="C38" s="23" t="str">
        <f t="shared" si="1"/>
        <v>Eating fruit once a day or moreCardiff and Vale UHB</v>
      </c>
      <c r="D38" s="23">
        <f>VLOOKUP(C38,' Healthboard_data'!$O$5:$P$108,2,0)</f>
        <v>32</v>
      </c>
      <c r="E38" s="23">
        <f>VLOOKUP(C38,' Healthboard_data'!$O$109:$P$212,2,0)</f>
        <v>33</v>
      </c>
      <c r="F38" s="29">
        <f>VLOOKUP(C38,' Healthboard_data'!$O$213:$P$316,2,0)</f>
        <v>33</v>
      </c>
    </row>
    <row r="39" spans="1:6">
      <c r="A39" s="20"/>
      <c r="B39" s="36" t="s">
        <v>5</v>
      </c>
      <c r="C39" s="23" t="str">
        <f t="shared" si="1"/>
        <v>Eating fruit once a day or moreCwm Taf UHB</v>
      </c>
      <c r="D39" s="23">
        <f>VLOOKUP(C39,' Healthboard_data'!$O$5:$P$108,2,0)</f>
        <v>22</v>
      </c>
      <c r="E39" s="23">
        <f>VLOOKUP(C39,' Healthboard_data'!$O$109:$P$212,2,0)</f>
        <v>28.000000000000004</v>
      </c>
      <c r="F39" s="29">
        <f>VLOOKUP(C39,' Healthboard_data'!$O$213:$P$316,2,0)</f>
        <v>25</v>
      </c>
    </row>
    <row r="40" spans="1:6">
      <c r="A40" s="20"/>
      <c r="B40" s="36" t="s">
        <v>2</v>
      </c>
      <c r="C40" s="23" t="str">
        <f t="shared" si="1"/>
        <v>Eating fruit once a day or moreAneurin Bevan UHB</v>
      </c>
      <c r="D40" s="23">
        <f>VLOOKUP(C40,' Healthboard_data'!$O$5:$P$108,2,0)</f>
        <v>28.999999999999996</v>
      </c>
      <c r="E40" s="23">
        <f>VLOOKUP(C40,' Healthboard_data'!$O$109:$P$212,2,0)</f>
        <v>28.000000000000004</v>
      </c>
      <c r="F40" s="29">
        <f>VLOOKUP(C40,' Healthboard_data'!$O$213:$P$316,2,0)</f>
        <v>29</v>
      </c>
    </row>
    <row r="41" spans="1:6" ht="15.75" thickBot="1">
      <c r="A41" s="20"/>
      <c r="B41" s="44" t="s">
        <v>14</v>
      </c>
      <c r="C41" s="31" t="str">
        <f t="shared" si="1"/>
        <v>Eating fruit once a day or moreWales</v>
      </c>
      <c r="D41" s="31" t="e">
        <f>VLOOKUP(C41,' Healthboard_data'!$O$5:$P$108,2,0)</f>
        <v>#N/A</v>
      </c>
      <c r="E41" s="31" t="e">
        <f>VLOOKUP(C41,' Healthboard_data'!$O$109:$P$212,2,0)</f>
        <v>#N/A</v>
      </c>
      <c r="F41" s="32">
        <f>VLOOKUP(C41,' Healthboard_data'!$O$213:$P$316,2,0)</f>
        <v>31</v>
      </c>
    </row>
    <row r="42" spans="1:6">
      <c r="A42" s="20"/>
      <c r="B42" s="20"/>
      <c r="C42" s="20"/>
    </row>
    <row r="43" spans="1:6">
      <c r="A43" s="20"/>
      <c r="B43" s="20"/>
      <c r="C43" s="20"/>
    </row>
    <row r="44" spans="1:6">
      <c r="A44" s="20"/>
      <c r="B44" s="20"/>
      <c r="C44" s="20"/>
    </row>
    <row r="45" spans="1:6">
      <c r="A45" s="20"/>
      <c r="B45" s="20"/>
      <c r="C45" s="20"/>
    </row>
    <row r="46" spans="1:6">
      <c r="A46" s="20"/>
      <c r="B46" s="20"/>
      <c r="C46" s="20"/>
    </row>
    <row r="47" spans="1:6">
      <c r="A47" s="20"/>
      <c r="B47" s="20"/>
      <c r="C47" s="20"/>
    </row>
    <row r="48" spans="1:6">
      <c r="A48" s="20"/>
      <c r="B48" s="20"/>
      <c r="C48" s="20"/>
    </row>
    <row r="49" spans="1:3">
      <c r="A49" s="20"/>
      <c r="B49" s="20"/>
      <c r="C49" s="20"/>
    </row>
    <row r="50" spans="1:3">
      <c r="A50" s="20"/>
      <c r="B50" s="20"/>
      <c r="C50" s="20"/>
    </row>
    <row r="51" spans="1:3">
      <c r="A51" s="20"/>
      <c r="B51" s="20"/>
      <c r="C51" s="20"/>
    </row>
    <row r="52" spans="1:3">
      <c r="A52" s="20"/>
      <c r="B52" s="20"/>
      <c r="C52" s="20"/>
    </row>
    <row r="53" spans="1:3">
      <c r="A53" s="20"/>
      <c r="B53" s="20"/>
      <c r="C53" s="20"/>
    </row>
    <row r="54" spans="1:3">
      <c r="A54" s="20"/>
      <c r="B54" s="20"/>
      <c r="C54" s="20"/>
    </row>
    <row r="55" spans="1:3">
      <c r="A55" s="20"/>
      <c r="B55" s="20"/>
      <c r="C55" s="20"/>
    </row>
    <row r="56" spans="1:3">
      <c r="A56" s="20"/>
      <c r="B56" s="20"/>
      <c r="C56" s="20"/>
    </row>
    <row r="57" spans="1:3">
      <c r="A57" s="20"/>
      <c r="B57" s="20"/>
      <c r="C57" s="20"/>
    </row>
    <row r="58" spans="1:3">
      <c r="A58" s="20"/>
      <c r="B58" s="20"/>
      <c r="C58" s="20"/>
    </row>
    <row r="59" spans="1:3">
      <c r="A59" s="20"/>
      <c r="B59" s="20"/>
      <c r="C59" s="20"/>
    </row>
    <row r="60" spans="1:3">
      <c r="A60" s="20"/>
      <c r="B60" s="20"/>
      <c r="C60" s="20"/>
    </row>
    <row r="61" spans="1:3">
      <c r="A61" s="20"/>
      <c r="B61" s="20"/>
      <c r="C61" s="20"/>
    </row>
    <row r="62" spans="1:3">
      <c r="A62" s="20"/>
      <c r="B62" s="20"/>
      <c r="C62" s="20"/>
    </row>
    <row r="63" spans="1:3">
      <c r="A63" s="20"/>
      <c r="B63" s="20"/>
      <c r="C63" s="20"/>
    </row>
    <row r="64" spans="1:3">
      <c r="A64" s="20"/>
      <c r="B64" s="20"/>
      <c r="C64" s="20"/>
    </row>
    <row r="65" spans="1:3">
      <c r="A65" s="20"/>
      <c r="B65" s="20"/>
      <c r="C65" s="20"/>
    </row>
    <row r="66" spans="1:3">
      <c r="A66" s="20"/>
      <c r="B66" s="20"/>
      <c r="C66" s="20"/>
    </row>
    <row r="67" spans="1:3">
      <c r="A67" s="20"/>
      <c r="B67" s="20"/>
      <c r="C67" s="20"/>
    </row>
    <row r="68" spans="1:3">
      <c r="A68" s="20"/>
      <c r="B68" s="20"/>
      <c r="C68" s="20"/>
    </row>
    <row r="69" spans="1:3">
      <c r="A69" s="20"/>
      <c r="B69" s="20"/>
      <c r="C69" s="20"/>
    </row>
    <row r="70" spans="1:3">
      <c r="A70" s="20"/>
      <c r="B70" s="20"/>
      <c r="C70" s="20"/>
    </row>
    <row r="71" spans="1:3">
      <c r="A71" s="20"/>
      <c r="B71" s="20"/>
      <c r="C71" s="20"/>
    </row>
    <row r="72" spans="1:3">
      <c r="A72" s="20"/>
      <c r="B72" s="20"/>
      <c r="C72" s="20"/>
    </row>
    <row r="73" spans="1:3">
      <c r="A73" s="20"/>
      <c r="B73" s="20"/>
      <c r="C73" s="20"/>
    </row>
    <row r="74" spans="1:3">
      <c r="A74" s="20"/>
      <c r="B74" s="20"/>
      <c r="C74" s="20"/>
    </row>
    <row r="75" spans="1:3">
      <c r="A75" s="20"/>
      <c r="B75" s="20"/>
      <c r="C75" s="20"/>
    </row>
    <row r="76" spans="1:3">
      <c r="A76" s="20"/>
      <c r="B76" s="20"/>
      <c r="C76" s="20"/>
    </row>
    <row r="77" spans="1:3">
      <c r="A77" s="20"/>
      <c r="B77" s="20"/>
      <c r="C77" s="20"/>
    </row>
    <row r="78" spans="1:3">
      <c r="A78" s="20"/>
      <c r="B78" s="20"/>
      <c r="C78" s="20"/>
    </row>
    <row r="79" spans="1:3">
      <c r="A79" s="20"/>
      <c r="B79" s="20"/>
      <c r="C79" s="20"/>
    </row>
    <row r="80" spans="1:3">
      <c r="A80" s="20"/>
      <c r="B80" s="20"/>
      <c r="C80" s="20"/>
    </row>
    <row r="81" spans="1:3">
      <c r="A81" s="20"/>
      <c r="B81" s="20"/>
      <c r="C81" s="20"/>
    </row>
    <row r="82" spans="1:3">
      <c r="A82" s="20"/>
      <c r="B82" s="20"/>
      <c r="C82" s="20"/>
    </row>
    <row r="83" spans="1:3">
      <c r="A83" s="20"/>
      <c r="B83" s="20"/>
      <c r="C83" s="20"/>
    </row>
    <row r="84" spans="1:3">
      <c r="A84" s="20"/>
      <c r="B84" s="20"/>
      <c r="C84" s="20"/>
    </row>
    <row r="85" spans="1:3">
      <c r="A85" s="20"/>
      <c r="B85" s="20"/>
      <c r="C85" s="20"/>
    </row>
    <row r="86" spans="1:3">
      <c r="A86" s="20"/>
      <c r="B86" s="20"/>
      <c r="C86" s="20"/>
    </row>
    <row r="87" spans="1:3">
      <c r="A87" s="20"/>
      <c r="B87" s="20"/>
      <c r="C87" s="20"/>
    </row>
    <row r="88" spans="1:3">
      <c r="A88" s="20"/>
      <c r="B88" s="20"/>
      <c r="C88" s="20"/>
    </row>
    <row r="89" spans="1:3">
      <c r="A89" s="20"/>
      <c r="B89" s="20"/>
      <c r="C89" s="20"/>
    </row>
    <row r="90" spans="1:3">
      <c r="A90" s="20"/>
      <c r="B90" s="20"/>
      <c r="C90" s="20"/>
    </row>
    <row r="91" spans="1:3">
      <c r="A91" s="20"/>
      <c r="B91" s="20"/>
      <c r="C91" s="20"/>
    </row>
    <row r="92" spans="1:3">
      <c r="A92" s="20"/>
      <c r="B92" s="20"/>
      <c r="C92" s="20"/>
    </row>
    <row r="93" spans="1:3">
      <c r="A93" s="20"/>
      <c r="B93" s="20"/>
      <c r="C93" s="20"/>
    </row>
    <row r="94" spans="1:3">
      <c r="A94" s="20"/>
      <c r="B94" s="20"/>
      <c r="C94" s="20"/>
    </row>
    <row r="95" spans="1:3">
      <c r="A95" s="20"/>
      <c r="B95" s="20"/>
      <c r="C95" s="20"/>
    </row>
    <row r="96" spans="1:3">
      <c r="A96" s="20"/>
      <c r="B96" s="20"/>
      <c r="C96" s="20"/>
    </row>
    <row r="97" spans="1:3">
      <c r="A97" s="20"/>
      <c r="B97" s="20"/>
      <c r="C97" s="20"/>
    </row>
    <row r="98" spans="1:3">
      <c r="A98" s="20"/>
      <c r="B98" s="20"/>
      <c r="C98" s="20"/>
    </row>
    <row r="99" spans="1:3">
      <c r="A99" s="20"/>
      <c r="B99" s="20"/>
      <c r="C99" s="20"/>
    </row>
    <row r="100" spans="1:3">
      <c r="A100" s="20"/>
      <c r="B100" s="20"/>
      <c r="C100" s="20"/>
    </row>
    <row r="101" spans="1:3">
      <c r="A101" s="20"/>
      <c r="B101" s="20"/>
      <c r="C101" s="20"/>
    </row>
    <row r="102" spans="1:3">
      <c r="A102" s="20"/>
      <c r="B102" s="20"/>
      <c r="C102" s="20"/>
    </row>
    <row r="103" spans="1:3">
      <c r="A103" s="20"/>
      <c r="B103" s="20"/>
      <c r="C103" s="20"/>
    </row>
    <row r="104" spans="1:3">
      <c r="A104" s="20"/>
      <c r="B104" s="20"/>
      <c r="C104" s="20"/>
    </row>
    <row r="105" spans="1:3">
      <c r="A105" s="20"/>
      <c r="B105" s="20"/>
      <c r="C105" s="20"/>
    </row>
    <row r="106" spans="1:3">
      <c r="A106" s="20"/>
      <c r="B106" s="20"/>
      <c r="C106" s="20"/>
    </row>
    <row r="107" spans="1:3">
      <c r="A107" s="20"/>
      <c r="B107" s="20"/>
      <c r="C107" s="20"/>
    </row>
    <row r="108" spans="1:3">
      <c r="A108" s="20"/>
      <c r="B108" s="20"/>
      <c r="C108" s="20"/>
    </row>
    <row r="109" spans="1:3">
      <c r="A109" s="20"/>
      <c r="B109" s="20"/>
      <c r="C109" s="20"/>
    </row>
    <row r="110" spans="1:3">
      <c r="A110" s="20"/>
      <c r="B110" s="20"/>
      <c r="C110" s="20"/>
    </row>
    <row r="111" spans="1:3">
      <c r="A111" s="20"/>
      <c r="B111" s="20"/>
      <c r="C111" s="20"/>
    </row>
    <row r="112" spans="1:3">
      <c r="A112" s="20"/>
      <c r="B112" s="20"/>
      <c r="C112" s="20"/>
    </row>
    <row r="113" spans="1:3">
      <c r="A113" s="20"/>
      <c r="B113" s="20"/>
      <c r="C113" s="20"/>
    </row>
    <row r="114" spans="1:3">
      <c r="A114" s="20"/>
      <c r="B114" s="20"/>
      <c r="C114" s="20"/>
    </row>
    <row r="115" spans="1:3">
      <c r="A115" s="20"/>
      <c r="B115" s="20"/>
      <c r="C115" s="20"/>
    </row>
    <row r="116" spans="1:3">
      <c r="A116" s="20"/>
      <c r="B116" s="20"/>
      <c r="C116" s="20"/>
    </row>
    <row r="117" spans="1:3">
      <c r="A117" s="20"/>
      <c r="B117" s="20"/>
      <c r="C117" s="20"/>
    </row>
    <row r="118" spans="1:3">
      <c r="A118" s="20"/>
      <c r="B118" s="20"/>
      <c r="C118" s="20"/>
    </row>
    <row r="119" spans="1:3">
      <c r="A119" s="20"/>
      <c r="B119" s="20"/>
      <c r="C119" s="20"/>
    </row>
    <row r="120" spans="1:3">
      <c r="A120" s="20"/>
      <c r="B120" s="20"/>
      <c r="C120" s="20"/>
    </row>
    <row r="121" spans="1:3">
      <c r="A121" s="20"/>
      <c r="B121" s="20"/>
      <c r="C121" s="20"/>
    </row>
    <row r="122" spans="1:3">
      <c r="A122" s="20"/>
      <c r="B122" s="20"/>
      <c r="C122" s="20"/>
    </row>
    <row r="123" spans="1:3">
      <c r="A123" s="20"/>
      <c r="B123" s="20"/>
      <c r="C123" s="20"/>
    </row>
    <row r="124" spans="1:3">
      <c r="A124" s="20"/>
      <c r="B124" s="20"/>
      <c r="C124" s="20"/>
    </row>
    <row r="125" spans="1:3">
      <c r="A125" s="20"/>
      <c r="B125" s="20"/>
      <c r="C125" s="20"/>
    </row>
    <row r="126" spans="1:3">
      <c r="A126" s="20"/>
      <c r="B126" s="20"/>
      <c r="C126" s="20"/>
    </row>
    <row r="127" spans="1:3">
      <c r="A127" s="20"/>
      <c r="B127" s="20"/>
      <c r="C127" s="20"/>
    </row>
    <row r="128" spans="1:3">
      <c r="A128" s="20"/>
      <c r="B128" s="20"/>
      <c r="C128" s="20"/>
    </row>
    <row r="129" spans="1:3">
      <c r="A129" s="20"/>
      <c r="B129" s="20"/>
      <c r="C129" s="20"/>
    </row>
    <row r="130" spans="1:3">
      <c r="A130" s="20"/>
      <c r="B130" s="20"/>
      <c r="C130" s="20"/>
    </row>
    <row r="131" spans="1:3">
      <c r="A131" s="20"/>
      <c r="B131" s="20"/>
      <c r="C131" s="20"/>
    </row>
    <row r="132" spans="1:3">
      <c r="A132" s="20"/>
      <c r="B132" s="20"/>
      <c r="C132" s="20"/>
    </row>
    <row r="133" spans="1:3">
      <c r="A133" s="20"/>
      <c r="B133" s="20"/>
      <c r="C133" s="20"/>
    </row>
    <row r="134" spans="1:3">
      <c r="A134" s="20"/>
      <c r="B134" s="20"/>
      <c r="C134" s="20"/>
    </row>
    <row r="135" spans="1:3">
      <c r="A135" s="20"/>
      <c r="B135" s="20"/>
      <c r="C135" s="20"/>
    </row>
    <row r="136" spans="1:3">
      <c r="A136" s="20"/>
      <c r="B136" s="20"/>
      <c r="C136" s="20"/>
    </row>
    <row r="137" spans="1:3">
      <c r="A137" s="20"/>
      <c r="B137" s="20"/>
      <c r="C137" s="20"/>
    </row>
    <row r="138" spans="1:3">
      <c r="A138" s="20"/>
      <c r="B138" s="20"/>
      <c r="C138" s="20"/>
    </row>
    <row r="139" spans="1:3">
      <c r="A139" s="20"/>
      <c r="B139" s="20"/>
      <c r="C139" s="20"/>
    </row>
    <row r="140" spans="1:3">
      <c r="A140" s="20"/>
      <c r="B140" s="20"/>
      <c r="C140" s="20"/>
    </row>
    <row r="141" spans="1:3">
      <c r="A141" s="20"/>
      <c r="B141" s="20"/>
      <c r="C141" s="20"/>
    </row>
    <row r="142" spans="1:3">
      <c r="A142" s="20"/>
      <c r="B142" s="20"/>
      <c r="C142" s="20"/>
    </row>
    <row r="143" spans="1:3">
      <c r="A143" s="20"/>
      <c r="B143" s="20"/>
      <c r="C143" s="20"/>
    </row>
    <row r="144" spans="1:3">
      <c r="A144" s="20"/>
      <c r="B144" s="20"/>
      <c r="C144" s="20"/>
    </row>
    <row r="145" spans="1:3">
      <c r="A145" s="20"/>
      <c r="B145" s="20"/>
      <c r="C145" s="20"/>
    </row>
    <row r="146" spans="1:3">
      <c r="A146" s="20"/>
      <c r="B146" s="20"/>
      <c r="C146" s="20"/>
    </row>
    <row r="147" spans="1:3">
      <c r="A147" s="20"/>
      <c r="B147" s="20"/>
      <c r="C147" s="20"/>
    </row>
    <row r="148" spans="1:3">
      <c r="A148" s="20"/>
      <c r="B148" s="20"/>
      <c r="C148" s="20"/>
    </row>
    <row r="149" spans="1:3">
      <c r="A149" s="20"/>
      <c r="B149" s="20"/>
      <c r="C149" s="20"/>
    </row>
    <row r="150" spans="1:3">
      <c r="A150" s="20"/>
      <c r="B150" s="20"/>
      <c r="C150" s="20"/>
    </row>
    <row r="151" spans="1:3">
      <c r="A151" s="20"/>
      <c r="B151" s="20"/>
      <c r="C151" s="20"/>
    </row>
    <row r="152" spans="1:3">
      <c r="A152" s="20"/>
      <c r="B152" s="20"/>
      <c r="C152" s="20"/>
    </row>
    <row r="153" spans="1:3">
      <c r="A153" s="20"/>
      <c r="B153" s="20"/>
      <c r="C153" s="20"/>
    </row>
    <row r="154" spans="1:3">
      <c r="A154" s="20"/>
      <c r="B154" s="20"/>
      <c r="C154" s="20"/>
    </row>
    <row r="155" spans="1:3">
      <c r="A155" s="20"/>
      <c r="B155" s="20"/>
      <c r="C155" s="20"/>
    </row>
    <row r="156" spans="1:3">
      <c r="A156" s="20"/>
      <c r="B156" s="20"/>
      <c r="C156" s="20"/>
    </row>
    <row r="157" spans="1:3">
      <c r="A157" s="20"/>
      <c r="B157" s="20"/>
      <c r="C157" s="20"/>
    </row>
    <row r="158" spans="1:3">
      <c r="A158" s="20"/>
      <c r="B158" s="20"/>
      <c r="C158" s="20"/>
    </row>
    <row r="159" spans="1:3">
      <c r="A159" s="20"/>
      <c r="B159" s="20"/>
      <c r="C159" s="20"/>
    </row>
    <row r="160" spans="1:3">
      <c r="A160" s="20"/>
      <c r="B160" s="20"/>
      <c r="C160" s="20"/>
    </row>
    <row r="161" spans="1:3">
      <c r="A161" s="20"/>
      <c r="B161" s="20"/>
      <c r="C161" s="20"/>
    </row>
    <row r="162" spans="1:3">
      <c r="A162" s="20"/>
      <c r="B162" s="20"/>
      <c r="C162" s="20"/>
    </row>
    <row r="163" spans="1:3">
      <c r="A163" s="20"/>
      <c r="B163" s="20"/>
      <c r="C163" s="20"/>
    </row>
    <row r="164" spans="1:3">
      <c r="A164" s="20"/>
      <c r="B164" s="20"/>
      <c r="C164" s="20"/>
    </row>
    <row r="165" spans="1:3">
      <c r="A165" s="20"/>
      <c r="B165" s="20"/>
      <c r="C165" s="20"/>
    </row>
    <row r="166" spans="1:3">
      <c r="A166" s="20"/>
      <c r="B166" s="20"/>
      <c r="C166" s="20"/>
    </row>
    <row r="167" spans="1:3">
      <c r="A167" s="20"/>
      <c r="B167" s="20"/>
      <c r="C167" s="20"/>
    </row>
    <row r="168" spans="1:3">
      <c r="A168" s="20"/>
      <c r="B168" s="20"/>
      <c r="C168" s="20"/>
    </row>
    <row r="169" spans="1:3">
      <c r="A169" s="20"/>
      <c r="B169" s="20"/>
      <c r="C169" s="20"/>
    </row>
    <row r="170" spans="1:3">
      <c r="A170" s="20"/>
      <c r="B170" s="20"/>
      <c r="C170" s="20"/>
    </row>
    <row r="171" spans="1:3">
      <c r="A171" s="20"/>
      <c r="B171" s="20"/>
      <c r="C171" s="20"/>
    </row>
    <row r="172" spans="1:3">
      <c r="A172" s="20"/>
      <c r="B172" s="20"/>
      <c r="C172" s="20"/>
    </row>
    <row r="173" spans="1:3">
      <c r="A173" s="20"/>
      <c r="B173" s="20"/>
      <c r="C173" s="20"/>
    </row>
    <row r="174" spans="1:3">
      <c r="A174" s="20"/>
      <c r="B174" s="20"/>
      <c r="C174" s="20"/>
    </row>
    <row r="175" spans="1:3">
      <c r="A175" s="20"/>
      <c r="B175" s="20"/>
      <c r="C175" s="20"/>
    </row>
    <row r="176" spans="1:3">
      <c r="A176" s="20"/>
      <c r="B176" s="20"/>
      <c r="C176" s="20"/>
    </row>
    <row r="177" spans="1:3">
      <c r="A177" s="20"/>
      <c r="B177" s="20"/>
      <c r="C177" s="20"/>
    </row>
    <row r="178" spans="1:3">
      <c r="A178" s="20"/>
      <c r="B178" s="20"/>
      <c r="C178" s="20"/>
    </row>
    <row r="179" spans="1:3">
      <c r="A179" s="20"/>
      <c r="B179" s="20"/>
      <c r="C179" s="20"/>
    </row>
    <row r="180" spans="1:3">
      <c r="A180" s="20"/>
      <c r="B180" s="20"/>
      <c r="C180" s="20"/>
    </row>
    <row r="181" spans="1:3">
      <c r="A181" s="20"/>
      <c r="B181" s="20"/>
      <c r="C181" s="20"/>
    </row>
    <row r="182" spans="1:3">
      <c r="A182" s="20"/>
      <c r="B182" s="20"/>
      <c r="C182" s="20"/>
    </row>
    <row r="183" spans="1:3">
      <c r="A183" s="20"/>
      <c r="B183" s="20"/>
      <c r="C183" s="20"/>
    </row>
    <row r="184" spans="1:3">
      <c r="A184" s="20"/>
      <c r="B184" s="20"/>
      <c r="C184" s="20"/>
    </row>
    <row r="185" spans="1:3">
      <c r="A185" s="20"/>
      <c r="B185" s="20"/>
      <c r="C185" s="20"/>
    </row>
    <row r="186" spans="1:3">
      <c r="A186" s="20"/>
      <c r="B186" s="20"/>
      <c r="C186" s="20"/>
    </row>
    <row r="187" spans="1:3">
      <c r="A187" s="20"/>
      <c r="B187" s="20"/>
      <c r="C187" s="20"/>
    </row>
    <row r="188" spans="1:3">
      <c r="A188" s="20"/>
      <c r="B188" s="20"/>
      <c r="C188" s="20"/>
    </row>
    <row r="189" spans="1:3">
      <c r="A189" s="20"/>
      <c r="B189" s="20"/>
      <c r="C189" s="20"/>
    </row>
    <row r="190" spans="1:3">
      <c r="A190" s="20"/>
      <c r="B190" s="20"/>
      <c r="C190" s="20"/>
    </row>
    <row r="191" spans="1:3">
      <c r="A191" s="20"/>
      <c r="B191" s="20"/>
      <c r="C191" s="20"/>
    </row>
    <row r="192" spans="1:3">
      <c r="A192" s="20"/>
      <c r="B192" s="20"/>
      <c r="C192" s="20"/>
    </row>
    <row r="193" spans="1:3">
      <c r="A193" s="20"/>
      <c r="B193" s="20"/>
      <c r="C193" s="20"/>
    </row>
    <row r="194" spans="1:3">
      <c r="A194" s="20"/>
      <c r="B194" s="20"/>
      <c r="C194" s="20"/>
    </row>
    <row r="195" spans="1:3">
      <c r="A195" s="20"/>
      <c r="B195" s="20"/>
      <c r="C195" s="20"/>
    </row>
    <row r="196" spans="1:3">
      <c r="A196" s="20"/>
      <c r="B196" s="20"/>
      <c r="C196" s="20"/>
    </row>
    <row r="197" spans="1:3">
      <c r="A197" s="20"/>
      <c r="B197" s="20"/>
      <c r="C197" s="20"/>
    </row>
    <row r="198" spans="1:3">
      <c r="A198" s="20"/>
      <c r="B198" s="20"/>
      <c r="C198" s="20"/>
    </row>
    <row r="199" spans="1:3">
      <c r="A199" s="20"/>
      <c r="B199" s="20"/>
      <c r="C199" s="20"/>
    </row>
    <row r="200" spans="1:3">
      <c r="A200" s="20"/>
      <c r="B200" s="20"/>
      <c r="C200" s="20"/>
    </row>
    <row r="201" spans="1:3">
      <c r="A201" s="20"/>
      <c r="B201" s="20"/>
      <c r="C201" s="20"/>
    </row>
    <row r="202" spans="1:3">
      <c r="A202" s="20"/>
      <c r="B202" s="20"/>
      <c r="C202" s="20"/>
    </row>
    <row r="203" spans="1:3">
      <c r="A203" s="20"/>
      <c r="B203" s="20"/>
      <c r="C203" s="20"/>
    </row>
    <row r="204" spans="1:3">
      <c r="A204" s="20"/>
      <c r="B204" s="20"/>
      <c r="C204" s="20"/>
    </row>
    <row r="205" spans="1:3">
      <c r="A205" s="20"/>
      <c r="B205" s="20"/>
      <c r="C205" s="20"/>
    </row>
    <row r="206" spans="1:3">
      <c r="A206" s="20"/>
      <c r="B206" s="20"/>
      <c r="C206" s="20"/>
    </row>
    <row r="207" spans="1:3">
      <c r="A207" s="20"/>
      <c r="B207" s="20"/>
      <c r="C207" s="20"/>
    </row>
    <row r="208" spans="1:3">
      <c r="A208" s="20"/>
      <c r="B208" s="20"/>
      <c r="C208" s="20"/>
    </row>
    <row r="209" spans="1:3">
      <c r="A209" s="20"/>
      <c r="B209" s="20"/>
      <c r="C209" s="20"/>
    </row>
    <row r="210" spans="1:3">
      <c r="A210" s="20"/>
      <c r="B210" s="20"/>
      <c r="C210" s="20"/>
    </row>
    <row r="211" spans="1:3">
      <c r="A211" s="20"/>
      <c r="B211" s="20"/>
      <c r="C211" s="20"/>
    </row>
    <row r="212" spans="1:3">
      <c r="A212" s="20"/>
      <c r="B212" s="20"/>
      <c r="C212" s="20"/>
    </row>
    <row r="213" spans="1:3">
      <c r="A213" s="20"/>
      <c r="B213" s="20"/>
      <c r="C213" s="20"/>
    </row>
    <row r="214" spans="1:3">
      <c r="A214" s="20"/>
      <c r="B214" s="20"/>
      <c r="C214" s="20"/>
    </row>
    <row r="215" spans="1:3">
      <c r="A215" s="20"/>
      <c r="B215" s="20"/>
      <c r="C215" s="20"/>
    </row>
    <row r="216" spans="1:3">
      <c r="A216" s="20"/>
      <c r="B216" s="20"/>
      <c r="C216" s="20"/>
    </row>
    <row r="217" spans="1:3">
      <c r="A217" s="20"/>
      <c r="B217" s="20"/>
      <c r="C217" s="20"/>
    </row>
  </sheetData>
  <conditionalFormatting sqref="A12">
    <cfRule type="cellIs" dxfId="7" priority="1" operator="equal">
      <formula>TRUE</formula>
    </cfRule>
  </conditionalFormatting>
  <pageMargins left="0.7" right="0.7" top="0.75" bottom="0.75" header="0.3" footer="0.3"/>
  <pageSetup paperSize="9" orientation="portrait" r:id="rId1"/>
  <ignoredErrors>
    <ignoredError sqref="E28:J28"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X3199"/>
  <sheetViews>
    <sheetView workbookViewId="0">
      <pane xSplit="9" ySplit="2" topLeftCell="J3" activePane="bottomRight" state="frozen"/>
      <selection pane="topRight" activeCell="J1" sqref="J1"/>
      <selection pane="bottomLeft" activeCell="A3" sqref="A3"/>
      <selection pane="bottomRight" activeCell="K28" sqref="K28"/>
    </sheetView>
  </sheetViews>
  <sheetFormatPr defaultRowHeight="15"/>
  <cols>
    <col min="1" max="1" width="30.5703125" style="20" bestFit="1" customWidth="1"/>
    <col min="2" max="2" width="10" style="6" bestFit="1" customWidth="1"/>
    <col min="3" max="3" width="9.140625" style="6"/>
    <col min="4" max="4" width="2.28515625" style="20" customWidth="1"/>
    <col min="5" max="5" width="9.5703125" style="10" customWidth="1"/>
    <col min="6" max="6" width="9.140625" style="10"/>
    <col min="7" max="7" width="1.42578125" style="20" customWidth="1"/>
    <col min="8" max="10" width="9.140625" style="20"/>
    <col min="11" max="11" width="37.7109375" style="46" customWidth="1"/>
    <col min="12" max="12" width="20.7109375" style="1" bestFit="1" customWidth="1"/>
    <col min="13" max="13" width="8" style="11" bestFit="1" customWidth="1"/>
    <col min="14" max="14" width="65.42578125" style="22" bestFit="1" customWidth="1"/>
    <col min="15" max="15" width="58.140625" style="22" bestFit="1" customWidth="1"/>
    <col min="16" max="16" width="11.28515625" style="20" customWidth="1"/>
    <col min="17" max="17" width="12.42578125" style="20" bestFit="1" customWidth="1"/>
    <col min="18" max="19" width="9.140625" style="20"/>
    <col min="20" max="20" width="13.42578125" style="20" customWidth="1"/>
    <col min="21" max="21" width="21.5703125" style="20" bestFit="1" customWidth="1"/>
    <col min="22" max="16384" width="9.140625" style="20"/>
  </cols>
  <sheetData>
    <row r="1" spans="1:24">
      <c r="A1" s="9" t="s">
        <v>10</v>
      </c>
      <c r="E1" s="9" t="s">
        <v>9</v>
      </c>
      <c r="K1" s="48"/>
      <c r="L1" s="50" t="s">
        <v>11</v>
      </c>
      <c r="M1" s="8"/>
      <c r="N1" s="24"/>
      <c r="O1" s="24"/>
      <c r="U1" s="24"/>
      <c r="V1" s="24"/>
    </row>
    <row r="2" spans="1:24" ht="16.5" thickBot="1">
      <c r="A2" s="22"/>
      <c r="B2" s="7" t="s">
        <v>1</v>
      </c>
      <c r="C2" s="7" t="s">
        <v>0</v>
      </c>
      <c r="D2" s="22"/>
      <c r="E2" s="7" t="s">
        <v>1</v>
      </c>
      <c r="F2" s="7" t="s">
        <v>0</v>
      </c>
      <c r="G2" s="22"/>
      <c r="H2" s="7" t="s">
        <v>1</v>
      </c>
      <c r="I2" s="7" t="s">
        <v>0</v>
      </c>
      <c r="J2" s="7" t="s">
        <v>117</v>
      </c>
      <c r="K2" s="47"/>
      <c r="L2" s="50"/>
      <c r="M2" s="8"/>
      <c r="N2" s="45"/>
      <c r="O2" s="45"/>
      <c r="R2" s="9"/>
      <c r="U2" s="24"/>
      <c r="V2" s="24"/>
    </row>
    <row r="3" spans="1:24">
      <c r="A3" s="19"/>
      <c r="D3" s="22"/>
      <c r="E3" s="18"/>
      <c r="F3" s="18"/>
      <c r="G3" s="22"/>
      <c r="H3" s="22"/>
      <c r="I3" s="22"/>
      <c r="J3" s="22"/>
      <c r="K3" s="286" t="s">
        <v>35</v>
      </c>
      <c r="L3" s="287" t="s">
        <v>36</v>
      </c>
      <c r="M3" s="288" t="s">
        <v>34</v>
      </c>
      <c r="N3" s="132" t="s">
        <v>47</v>
      </c>
      <c r="O3" s="132" t="s">
        <v>48</v>
      </c>
      <c r="P3" s="288" t="s">
        <v>38</v>
      </c>
      <c r="Q3" s="285" t="s">
        <v>38</v>
      </c>
      <c r="R3" s="191" t="s">
        <v>154</v>
      </c>
      <c r="S3" s="192"/>
      <c r="T3" s="192"/>
      <c r="U3" s="190" t="s">
        <v>155</v>
      </c>
      <c r="V3" s="24"/>
    </row>
    <row r="4" spans="1:24">
      <c r="A4" s="22"/>
      <c r="D4" s="22"/>
      <c r="E4" s="18"/>
      <c r="F4" s="18"/>
      <c r="G4" s="22"/>
      <c r="H4" s="22"/>
      <c r="I4" s="22"/>
      <c r="J4" s="22"/>
      <c r="K4" s="52"/>
      <c r="L4" s="50"/>
      <c r="M4" s="8"/>
      <c r="N4" s="24"/>
      <c r="O4" s="24"/>
      <c r="P4" s="8"/>
      <c r="Q4" s="53"/>
      <c r="R4" s="9"/>
      <c r="S4" s="9"/>
      <c r="T4" s="9"/>
      <c r="U4" s="21"/>
      <c r="V4" s="24"/>
    </row>
    <row r="5" spans="1:24" ht="15.75">
      <c r="A5" s="21" t="s">
        <v>8</v>
      </c>
      <c r="B5" s="17">
        <v>0.28999999999999998</v>
      </c>
      <c r="C5" s="17">
        <v>0.3</v>
      </c>
      <c r="D5" s="22"/>
      <c r="E5" s="5">
        <f>B5*100</f>
        <v>28.999999999999996</v>
      </c>
      <c r="F5" s="18">
        <f>C5*100</f>
        <v>30</v>
      </c>
      <c r="G5" s="22"/>
      <c r="H5" s="22">
        <v>28.999999999999996</v>
      </c>
      <c r="I5" s="22">
        <v>30</v>
      </c>
      <c r="J5" s="22">
        <v>30</v>
      </c>
      <c r="K5" s="49" t="s">
        <v>22</v>
      </c>
      <c r="L5" s="43" t="s">
        <v>3</v>
      </c>
      <c r="M5" s="51" t="s">
        <v>16</v>
      </c>
      <c r="N5" s="24" t="str">
        <f>TRIM(CONCATENATE(K5,"",M5,"",L5))</f>
        <v>Eating fruit once a day or moreBoysBetsi Cadwaladr UHB</v>
      </c>
      <c r="O5" s="24" t="str">
        <f>TRIM(CONCATENATE(K5,"",L5))</f>
        <v>Eating fruit once a day or moreBetsi Cadwaladr UHB</v>
      </c>
      <c r="P5" s="8">
        <f>VLOOKUP(L5,$A$5:$I$11,8,0)</f>
        <v>30</v>
      </c>
      <c r="Q5" s="88">
        <v>30</v>
      </c>
      <c r="R5" s="23" t="b">
        <v>1</v>
      </c>
      <c r="S5" s="23"/>
      <c r="T5" s="23"/>
      <c r="U5" s="21"/>
      <c r="V5" s="24"/>
      <c r="W5" s="23"/>
      <c r="X5" s="23"/>
    </row>
    <row r="6" spans="1:24" ht="15.75">
      <c r="A6" s="21" t="s">
        <v>2</v>
      </c>
      <c r="B6" s="17">
        <v>0.28999999999999998</v>
      </c>
      <c r="C6" s="17">
        <v>0.28000000000000003</v>
      </c>
      <c r="D6" s="22"/>
      <c r="E6" s="5">
        <f t="shared" ref="E6:F51" si="0">B6*100</f>
        <v>28.999999999999996</v>
      </c>
      <c r="F6" s="18">
        <f t="shared" si="0"/>
        <v>28.000000000000004</v>
      </c>
      <c r="G6" s="22"/>
      <c r="H6" s="22">
        <v>28.999999999999996</v>
      </c>
      <c r="I6" s="22">
        <v>28.000000000000004</v>
      </c>
      <c r="J6" s="22">
        <v>29</v>
      </c>
      <c r="K6" s="49" t="s">
        <v>22</v>
      </c>
      <c r="L6" s="43" t="s">
        <v>6</v>
      </c>
      <c r="M6" s="51" t="s">
        <v>16</v>
      </c>
      <c r="N6" s="24" t="str">
        <f t="shared" ref="N6:N69" si="1">TRIM(CONCATENATE(K6,"",M6,"",L6))</f>
        <v>Eating fruit once a day or moreBoysPowys THB</v>
      </c>
      <c r="O6" s="24" t="str">
        <f t="shared" ref="O6:O69" si="2">TRIM(CONCATENATE(K6,"",L6))</f>
        <v>Eating fruit once a day or morePowys THB</v>
      </c>
      <c r="P6" s="8">
        <f t="shared" ref="P6:P12" si="3">VLOOKUP(L6,$A$5:$I$11,8,0)</f>
        <v>28.000000000000004</v>
      </c>
      <c r="Q6" s="88">
        <v>28.000000000000004</v>
      </c>
      <c r="R6" s="23" t="b">
        <v>1</v>
      </c>
      <c r="S6" s="23"/>
      <c r="T6" s="23"/>
      <c r="U6" s="24"/>
      <c r="V6" s="24"/>
      <c r="W6" s="23"/>
      <c r="X6" s="23"/>
    </row>
    <row r="7" spans="1:24" ht="15.75">
      <c r="A7" s="21" t="s">
        <v>3</v>
      </c>
      <c r="B7" s="17">
        <v>0.3</v>
      </c>
      <c r="C7" s="17">
        <v>0.35</v>
      </c>
      <c r="D7" s="22"/>
      <c r="E7" s="5">
        <f t="shared" si="0"/>
        <v>30</v>
      </c>
      <c r="F7" s="18">
        <f t="shared" si="0"/>
        <v>35</v>
      </c>
      <c r="G7" s="22"/>
      <c r="H7" s="22">
        <v>30</v>
      </c>
      <c r="I7" s="22">
        <v>35</v>
      </c>
      <c r="J7" s="22">
        <v>33</v>
      </c>
      <c r="K7" s="49" t="s">
        <v>22</v>
      </c>
      <c r="L7" s="43" t="s">
        <v>7</v>
      </c>
      <c r="M7" s="51" t="s">
        <v>16</v>
      </c>
      <c r="N7" s="24" t="str">
        <f t="shared" si="1"/>
        <v>Eating fruit once a day or moreBoysHywel Dda UHB</v>
      </c>
      <c r="O7" s="24" t="str">
        <f t="shared" si="2"/>
        <v>Eating fruit once a day or moreHywel Dda UHB</v>
      </c>
      <c r="P7" s="8">
        <f t="shared" si="3"/>
        <v>30</v>
      </c>
      <c r="Q7" s="88">
        <v>30</v>
      </c>
      <c r="R7" s="23" t="b">
        <v>1</v>
      </c>
      <c r="S7" s="23"/>
      <c r="T7" s="23"/>
      <c r="U7" s="21"/>
      <c r="V7" s="24"/>
      <c r="W7" s="23"/>
      <c r="X7" s="23"/>
    </row>
    <row r="8" spans="1:24" ht="15.75">
      <c r="A8" s="21" t="s">
        <v>4</v>
      </c>
      <c r="B8" s="17">
        <v>0.32</v>
      </c>
      <c r="C8" s="17">
        <v>0.33</v>
      </c>
      <c r="D8" s="22"/>
      <c r="E8" s="5">
        <f t="shared" si="0"/>
        <v>32</v>
      </c>
      <c r="F8" s="18">
        <f t="shared" si="0"/>
        <v>33</v>
      </c>
      <c r="G8" s="22"/>
      <c r="H8" s="22">
        <v>32</v>
      </c>
      <c r="I8" s="22">
        <v>33</v>
      </c>
      <c r="J8" s="22">
        <v>33</v>
      </c>
      <c r="K8" s="49" t="s">
        <v>22</v>
      </c>
      <c r="L8" s="43" t="s">
        <v>8</v>
      </c>
      <c r="M8" s="51" t="s">
        <v>16</v>
      </c>
      <c r="N8" s="24" t="str">
        <f t="shared" si="1"/>
        <v>Eating fruit once a day or moreBoysABM UHB</v>
      </c>
      <c r="O8" s="24" t="str">
        <f t="shared" si="2"/>
        <v>Eating fruit once a day or moreABM UHB</v>
      </c>
      <c r="P8" s="8">
        <f t="shared" si="3"/>
        <v>28.999999999999996</v>
      </c>
      <c r="Q8" s="88">
        <v>28.999999999999996</v>
      </c>
      <c r="R8" s="23" t="b">
        <v>1</v>
      </c>
      <c r="S8" s="23"/>
      <c r="T8" s="23"/>
      <c r="U8" s="21"/>
      <c r="V8" s="24"/>
      <c r="W8" s="23"/>
      <c r="X8" s="23"/>
    </row>
    <row r="9" spans="1:24" ht="15.75">
      <c r="A9" s="21" t="s">
        <v>5</v>
      </c>
      <c r="B9" s="17">
        <v>0.22</v>
      </c>
      <c r="C9" s="17">
        <v>0.28000000000000003</v>
      </c>
      <c r="D9" s="22"/>
      <c r="E9" s="5">
        <f t="shared" si="0"/>
        <v>22</v>
      </c>
      <c r="F9" s="18">
        <f t="shared" si="0"/>
        <v>28.000000000000004</v>
      </c>
      <c r="G9" s="22"/>
      <c r="H9" s="22">
        <v>22</v>
      </c>
      <c r="I9" s="22">
        <v>28.000000000000004</v>
      </c>
      <c r="J9" s="22">
        <v>25</v>
      </c>
      <c r="K9" s="49" t="s">
        <v>22</v>
      </c>
      <c r="L9" s="43" t="s">
        <v>4</v>
      </c>
      <c r="M9" s="51" t="s">
        <v>16</v>
      </c>
      <c r="N9" s="24" t="str">
        <f t="shared" si="1"/>
        <v>Eating fruit once a day or moreBoysCardiff and Vale UHB</v>
      </c>
      <c r="O9" s="24" t="str">
        <f t="shared" si="2"/>
        <v>Eating fruit once a day or moreCardiff and Vale UHB</v>
      </c>
      <c r="P9" s="8">
        <f t="shared" si="3"/>
        <v>32</v>
      </c>
      <c r="Q9" s="88">
        <v>32</v>
      </c>
      <c r="R9" s="23" t="b">
        <v>1</v>
      </c>
      <c r="S9" s="23"/>
      <c r="T9" s="23"/>
      <c r="U9" s="21"/>
      <c r="V9" s="24"/>
      <c r="W9" s="23"/>
      <c r="X9" s="23"/>
    </row>
    <row r="10" spans="1:24" ht="15.75">
      <c r="A10" s="21" t="s">
        <v>7</v>
      </c>
      <c r="B10" s="17">
        <v>0.3</v>
      </c>
      <c r="C10" s="17">
        <v>0.36</v>
      </c>
      <c r="D10" s="22"/>
      <c r="E10" s="5">
        <f t="shared" si="0"/>
        <v>30</v>
      </c>
      <c r="F10" s="18">
        <f t="shared" si="0"/>
        <v>36</v>
      </c>
      <c r="G10" s="22"/>
      <c r="H10" s="22">
        <v>30</v>
      </c>
      <c r="I10" s="22">
        <v>36</v>
      </c>
      <c r="J10" s="22">
        <v>33</v>
      </c>
      <c r="K10" s="49" t="s">
        <v>22</v>
      </c>
      <c r="L10" s="43" t="s">
        <v>5</v>
      </c>
      <c r="M10" s="51" t="s">
        <v>16</v>
      </c>
      <c r="N10" s="24" t="str">
        <f t="shared" si="1"/>
        <v>Eating fruit once a day or moreBoysCwm Taf UHB</v>
      </c>
      <c r="O10" s="24" t="str">
        <f t="shared" si="2"/>
        <v>Eating fruit once a day or moreCwm Taf UHB</v>
      </c>
      <c r="P10" s="8">
        <f t="shared" si="3"/>
        <v>22</v>
      </c>
      <c r="Q10" s="88">
        <v>22</v>
      </c>
      <c r="R10" s="23" t="b">
        <v>1</v>
      </c>
      <c r="S10" s="23"/>
      <c r="T10" s="23"/>
      <c r="U10" s="21"/>
      <c r="V10" s="24"/>
      <c r="W10" s="23"/>
      <c r="X10" s="23"/>
    </row>
    <row r="11" spans="1:24" ht="15.75">
      <c r="A11" s="21" t="s">
        <v>6</v>
      </c>
      <c r="B11" s="17">
        <v>0.28000000000000003</v>
      </c>
      <c r="C11" s="17">
        <v>0.39</v>
      </c>
      <c r="D11" s="22"/>
      <c r="E11" s="5">
        <f t="shared" si="0"/>
        <v>28.000000000000004</v>
      </c>
      <c r="F11" s="18">
        <f t="shared" si="0"/>
        <v>39</v>
      </c>
      <c r="G11" s="22"/>
      <c r="H11" s="22">
        <v>28.000000000000004</v>
      </c>
      <c r="I11" s="22">
        <v>39</v>
      </c>
      <c r="J11" s="22">
        <v>33</v>
      </c>
      <c r="K11" s="49" t="s">
        <v>22</v>
      </c>
      <c r="L11" s="43" t="s">
        <v>2</v>
      </c>
      <c r="M11" s="51" t="s">
        <v>16</v>
      </c>
      <c r="N11" s="24" t="str">
        <f t="shared" si="1"/>
        <v>Eating fruit once a day or moreBoysAneurin Bevan UHB</v>
      </c>
      <c r="O11" s="24" t="str">
        <f t="shared" si="2"/>
        <v>Eating fruit once a day or moreAneurin Bevan UHB</v>
      </c>
      <c r="P11" s="8">
        <f t="shared" si="3"/>
        <v>28.999999999999996</v>
      </c>
      <c r="Q11" s="88">
        <v>28.999999999999996</v>
      </c>
      <c r="R11" s="23" t="b">
        <v>1</v>
      </c>
      <c r="S11" s="23"/>
      <c r="T11" s="23"/>
      <c r="U11" s="24"/>
      <c r="V11" s="24"/>
      <c r="W11" s="23"/>
      <c r="X11" s="23"/>
    </row>
    <row r="12" spans="1:24" ht="15.75">
      <c r="A12" s="21" t="s">
        <v>14</v>
      </c>
      <c r="B12" s="3"/>
      <c r="C12" s="3"/>
      <c r="D12" s="24"/>
      <c r="E12" s="4"/>
      <c r="F12" s="15"/>
      <c r="G12" s="24"/>
      <c r="H12" s="24"/>
      <c r="I12" s="24"/>
      <c r="J12" s="24">
        <v>31</v>
      </c>
      <c r="K12" s="49" t="s">
        <v>22</v>
      </c>
      <c r="L12" s="43" t="s">
        <v>14</v>
      </c>
      <c r="M12" s="51" t="s">
        <v>16</v>
      </c>
      <c r="N12" s="24" t="str">
        <f t="shared" si="1"/>
        <v>Eating fruit once a day or moreBoysWales</v>
      </c>
      <c r="O12" s="24" t="str">
        <f t="shared" si="2"/>
        <v>Eating fruit once a day or moreWales</v>
      </c>
      <c r="P12" s="8" t="e">
        <f t="shared" si="3"/>
        <v>#N/A</v>
      </c>
      <c r="Q12" s="88">
        <v>0</v>
      </c>
      <c r="R12" s="23" t="s">
        <v>118</v>
      </c>
      <c r="S12" s="23"/>
      <c r="T12" s="23"/>
      <c r="U12" s="24"/>
      <c r="V12" s="24"/>
      <c r="W12" s="23"/>
      <c r="X12" s="23"/>
    </row>
    <row r="13" spans="1:24" ht="15.75">
      <c r="A13" s="21" t="s">
        <v>8</v>
      </c>
      <c r="B13" s="17">
        <v>0.32</v>
      </c>
      <c r="C13" s="17">
        <v>0.35</v>
      </c>
      <c r="D13" s="22"/>
      <c r="E13" s="5">
        <f t="shared" si="0"/>
        <v>32</v>
      </c>
      <c r="F13" s="18">
        <f t="shared" si="0"/>
        <v>35</v>
      </c>
      <c r="G13" s="22"/>
      <c r="H13" s="22">
        <v>32</v>
      </c>
      <c r="I13" s="22">
        <v>35</v>
      </c>
      <c r="J13" s="24">
        <v>34</v>
      </c>
      <c r="K13" s="49" t="s">
        <v>23</v>
      </c>
      <c r="L13" s="43" t="s">
        <v>3</v>
      </c>
      <c r="M13" s="51" t="s">
        <v>16</v>
      </c>
      <c r="N13" s="24" t="str">
        <f t="shared" si="1"/>
        <v>Eating veg once a day or moreBoysBetsi Cadwaladr UHB</v>
      </c>
      <c r="O13" s="24" t="str">
        <f t="shared" si="2"/>
        <v>Eating veg once a day or moreBetsi Cadwaladr UHB</v>
      </c>
      <c r="P13" s="8">
        <f>VLOOKUP(L13,$A$13:$I$19,8,0)</f>
        <v>33</v>
      </c>
      <c r="Q13" s="88">
        <v>33</v>
      </c>
      <c r="R13" s="24" t="b">
        <v>1</v>
      </c>
      <c r="S13" s="23"/>
      <c r="T13" s="23"/>
      <c r="U13" s="21"/>
      <c r="V13" s="24"/>
      <c r="W13" s="23"/>
      <c r="X13" s="23"/>
    </row>
    <row r="14" spans="1:24" ht="15.75">
      <c r="A14" s="21" t="s">
        <v>2</v>
      </c>
      <c r="B14" s="17">
        <v>0.28000000000000003</v>
      </c>
      <c r="C14" s="17">
        <v>0.27</v>
      </c>
      <c r="D14" s="22"/>
      <c r="E14" s="5">
        <f t="shared" si="0"/>
        <v>28.000000000000004</v>
      </c>
      <c r="F14" s="18">
        <f t="shared" si="0"/>
        <v>27</v>
      </c>
      <c r="G14" s="22"/>
      <c r="H14" s="22">
        <v>28.000000000000004</v>
      </c>
      <c r="I14" s="22">
        <v>27</v>
      </c>
      <c r="J14" s="24">
        <v>27</v>
      </c>
      <c r="K14" s="49" t="s">
        <v>23</v>
      </c>
      <c r="L14" s="43" t="s">
        <v>6</v>
      </c>
      <c r="M14" s="51" t="s">
        <v>16</v>
      </c>
      <c r="N14" s="24" t="str">
        <f t="shared" si="1"/>
        <v>Eating veg once a day or moreBoysPowys THB</v>
      </c>
      <c r="O14" s="24" t="str">
        <f t="shared" si="2"/>
        <v>Eating veg once a day or morePowys THB</v>
      </c>
      <c r="P14" s="8">
        <f t="shared" ref="P14:P20" si="4">VLOOKUP(L14,$A$13:$I$19,8,0)</f>
        <v>41</v>
      </c>
      <c r="Q14" s="88">
        <v>41</v>
      </c>
      <c r="R14" s="24" t="b">
        <v>1</v>
      </c>
      <c r="S14" s="23"/>
      <c r="T14" s="23"/>
      <c r="U14" s="21"/>
      <c r="V14" s="24"/>
      <c r="W14" s="23"/>
      <c r="X14" s="23"/>
    </row>
    <row r="15" spans="1:24" ht="15.75">
      <c r="A15" s="21" t="s">
        <v>3</v>
      </c>
      <c r="B15" s="17">
        <v>0.33</v>
      </c>
      <c r="C15" s="17">
        <v>0.38</v>
      </c>
      <c r="D15" s="22"/>
      <c r="E15" s="5">
        <f t="shared" si="0"/>
        <v>33</v>
      </c>
      <c r="F15" s="18">
        <f t="shared" si="0"/>
        <v>38</v>
      </c>
      <c r="G15" s="22"/>
      <c r="H15" s="22">
        <v>33</v>
      </c>
      <c r="I15" s="22">
        <v>38</v>
      </c>
      <c r="J15" s="24">
        <v>36</v>
      </c>
      <c r="K15" s="49" t="s">
        <v>23</v>
      </c>
      <c r="L15" s="43" t="s">
        <v>7</v>
      </c>
      <c r="M15" s="51" t="s">
        <v>16</v>
      </c>
      <c r="N15" s="24" t="str">
        <f t="shared" si="1"/>
        <v>Eating veg once a day or moreBoysHywel Dda UHB</v>
      </c>
      <c r="O15" s="24" t="str">
        <f t="shared" si="2"/>
        <v>Eating veg once a day or moreHywel Dda UHB</v>
      </c>
      <c r="P15" s="8">
        <f t="shared" si="4"/>
        <v>36</v>
      </c>
      <c r="Q15" s="88">
        <v>36</v>
      </c>
      <c r="R15" s="24" t="b">
        <v>1</v>
      </c>
      <c r="S15" s="23"/>
      <c r="T15" s="23"/>
      <c r="U15" s="24"/>
      <c r="V15" s="24"/>
      <c r="W15" s="23"/>
      <c r="X15" s="23"/>
    </row>
    <row r="16" spans="1:24" ht="15.75">
      <c r="A16" s="21" t="s">
        <v>4</v>
      </c>
      <c r="B16" s="17">
        <v>0.3</v>
      </c>
      <c r="C16" s="17">
        <v>0.33</v>
      </c>
      <c r="D16" s="22"/>
      <c r="E16" s="5">
        <f t="shared" si="0"/>
        <v>30</v>
      </c>
      <c r="F16" s="18">
        <f t="shared" si="0"/>
        <v>33</v>
      </c>
      <c r="G16" s="22"/>
      <c r="H16" s="22">
        <v>30</v>
      </c>
      <c r="I16" s="22">
        <v>33</v>
      </c>
      <c r="J16" s="24">
        <v>32</v>
      </c>
      <c r="K16" s="49" t="s">
        <v>23</v>
      </c>
      <c r="L16" s="43" t="s">
        <v>8</v>
      </c>
      <c r="M16" s="51" t="s">
        <v>16</v>
      </c>
      <c r="N16" s="24" t="str">
        <f t="shared" si="1"/>
        <v>Eating veg once a day or moreBoysABM UHB</v>
      </c>
      <c r="O16" s="24" t="str">
        <f t="shared" si="2"/>
        <v>Eating veg once a day or moreABM UHB</v>
      </c>
      <c r="P16" s="8">
        <f t="shared" si="4"/>
        <v>32</v>
      </c>
      <c r="Q16" s="88">
        <v>32</v>
      </c>
      <c r="R16" s="24" t="b">
        <v>1</v>
      </c>
      <c r="S16" s="23"/>
      <c r="T16" s="23"/>
      <c r="U16" s="21"/>
      <c r="V16" s="24"/>
      <c r="W16" s="23"/>
      <c r="X16" s="23"/>
    </row>
    <row r="17" spans="1:24" ht="15.75">
      <c r="A17" s="21" t="s">
        <v>5</v>
      </c>
      <c r="B17" s="17">
        <v>0.18</v>
      </c>
      <c r="C17" s="17">
        <v>0.19</v>
      </c>
      <c r="D17" s="22"/>
      <c r="E17" s="5">
        <f t="shared" si="0"/>
        <v>18</v>
      </c>
      <c r="F17" s="18">
        <f t="shared" si="0"/>
        <v>19</v>
      </c>
      <c r="G17" s="22"/>
      <c r="H17" s="22">
        <v>18</v>
      </c>
      <c r="I17" s="22">
        <v>19</v>
      </c>
      <c r="J17" s="24">
        <v>19</v>
      </c>
      <c r="K17" s="49" t="s">
        <v>23</v>
      </c>
      <c r="L17" s="43" t="s">
        <v>4</v>
      </c>
      <c r="M17" s="51" t="s">
        <v>16</v>
      </c>
      <c r="N17" s="24" t="str">
        <f t="shared" si="1"/>
        <v>Eating veg once a day or moreBoysCardiff and Vale UHB</v>
      </c>
      <c r="O17" s="24" t="str">
        <f t="shared" si="2"/>
        <v>Eating veg once a day or moreCardiff and Vale UHB</v>
      </c>
      <c r="P17" s="8">
        <f t="shared" si="4"/>
        <v>30</v>
      </c>
      <c r="Q17" s="88">
        <v>30</v>
      </c>
      <c r="R17" s="24" t="b">
        <v>1</v>
      </c>
      <c r="S17" s="23"/>
      <c r="T17" s="23"/>
      <c r="U17" s="21"/>
      <c r="V17" s="24"/>
      <c r="W17" s="23"/>
      <c r="X17" s="23"/>
    </row>
    <row r="18" spans="1:24" ht="15.75">
      <c r="A18" s="21" t="s">
        <v>7</v>
      </c>
      <c r="B18" s="17">
        <v>0.36</v>
      </c>
      <c r="C18" s="17">
        <v>0.49</v>
      </c>
      <c r="D18" s="22"/>
      <c r="E18" s="5">
        <f t="shared" si="0"/>
        <v>36</v>
      </c>
      <c r="F18" s="18">
        <f t="shared" si="0"/>
        <v>49</v>
      </c>
      <c r="G18" s="22"/>
      <c r="H18" s="22">
        <v>36</v>
      </c>
      <c r="I18" s="22">
        <v>49</v>
      </c>
      <c r="J18" s="24">
        <v>42</v>
      </c>
      <c r="K18" s="49" t="s">
        <v>23</v>
      </c>
      <c r="L18" s="43" t="s">
        <v>5</v>
      </c>
      <c r="M18" s="51" t="s">
        <v>16</v>
      </c>
      <c r="N18" s="24" t="str">
        <f t="shared" si="1"/>
        <v>Eating veg once a day or moreBoysCwm Taf UHB</v>
      </c>
      <c r="O18" s="24" t="str">
        <f t="shared" si="2"/>
        <v>Eating veg once a day or moreCwm Taf UHB</v>
      </c>
      <c r="P18" s="8">
        <f t="shared" si="4"/>
        <v>18</v>
      </c>
      <c r="Q18" s="88">
        <v>18</v>
      </c>
      <c r="R18" s="24" t="b">
        <v>1</v>
      </c>
      <c r="S18" s="23"/>
      <c r="T18" s="23"/>
      <c r="U18" s="21"/>
      <c r="V18" s="24"/>
      <c r="W18" s="23"/>
      <c r="X18" s="23"/>
    </row>
    <row r="19" spans="1:24" ht="15.75">
      <c r="A19" s="21" t="s">
        <v>6</v>
      </c>
      <c r="B19" s="14">
        <v>0.41</v>
      </c>
      <c r="C19" s="14">
        <v>0.47</v>
      </c>
      <c r="D19" s="24"/>
      <c r="E19" s="4">
        <f t="shared" si="0"/>
        <v>41</v>
      </c>
      <c r="F19" s="15">
        <f t="shared" si="0"/>
        <v>47</v>
      </c>
      <c r="G19" s="24"/>
      <c r="H19" s="24">
        <v>41</v>
      </c>
      <c r="I19" s="24">
        <v>47</v>
      </c>
      <c r="J19" s="24">
        <v>43</v>
      </c>
      <c r="K19" s="49" t="s">
        <v>23</v>
      </c>
      <c r="L19" s="43" t="s">
        <v>2</v>
      </c>
      <c r="M19" s="51" t="s">
        <v>16</v>
      </c>
      <c r="N19" s="24" t="str">
        <f t="shared" si="1"/>
        <v>Eating veg once a day or moreBoysAneurin Bevan UHB</v>
      </c>
      <c r="O19" s="24" t="str">
        <f t="shared" si="2"/>
        <v>Eating veg once a day or moreAneurin Bevan UHB</v>
      </c>
      <c r="P19" s="8">
        <f t="shared" si="4"/>
        <v>28.000000000000004</v>
      </c>
      <c r="Q19" s="88">
        <v>28.000000000000004</v>
      </c>
      <c r="R19" s="24" t="b">
        <v>1</v>
      </c>
      <c r="S19" s="23"/>
      <c r="T19" s="23"/>
      <c r="U19" s="21"/>
      <c r="V19" s="24"/>
      <c r="W19" s="23"/>
      <c r="X19" s="23"/>
    </row>
    <row r="20" spans="1:24" ht="15.75">
      <c r="A20" s="21" t="s">
        <v>14</v>
      </c>
      <c r="B20" s="3"/>
      <c r="C20" s="3"/>
      <c r="D20" s="24"/>
      <c r="E20" s="4"/>
      <c r="F20" s="15"/>
      <c r="G20" s="24"/>
      <c r="H20" s="24"/>
      <c r="I20" s="24"/>
      <c r="J20" s="24">
        <v>33</v>
      </c>
      <c r="K20" s="49" t="s">
        <v>23</v>
      </c>
      <c r="L20" s="43" t="s">
        <v>14</v>
      </c>
      <c r="M20" s="51" t="s">
        <v>16</v>
      </c>
      <c r="N20" s="24" t="str">
        <f t="shared" si="1"/>
        <v>Eating veg once a day or moreBoysWales</v>
      </c>
      <c r="O20" s="24" t="str">
        <f t="shared" si="2"/>
        <v>Eating veg once a day or moreWales</v>
      </c>
      <c r="P20" s="8" t="e">
        <f t="shared" si="4"/>
        <v>#N/A</v>
      </c>
      <c r="Q20" s="88">
        <v>0</v>
      </c>
      <c r="R20" s="23" t="s">
        <v>118</v>
      </c>
      <c r="S20" s="23"/>
      <c r="T20" s="23"/>
      <c r="U20" s="24"/>
      <c r="V20" s="24"/>
      <c r="W20" s="23"/>
    </row>
    <row r="21" spans="1:24" ht="15.75">
      <c r="A21" s="21" t="s">
        <v>8</v>
      </c>
      <c r="B21" s="17">
        <v>0.16</v>
      </c>
      <c r="C21" s="17">
        <v>0.16</v>
      </c>
      <c r="D21" s="22"/>
      <c r="E21" s="5">
        <f t="shared" si="0"/>
        <v>16</v>
      </c>
      <c r="F21" s="18">
        <f t="shared" si="0"/>
        <v>16</v>
      </c>
      <c r="G21" s="22"/>
      <c r="H21" s="22">
        <v>16</v>
      </c>
      <c r="I21" s="22">
        <v>16</v>
      </c>
      <c r="J21" s="24">
        <v>16</v>
      </c>
      <c r="K21" s="49" t="s">
        <v>24</v>
      </c>
      <c r="L21" s="43" t="s">
        <v>3</v>
      </c>
      <c r="M21" s="51" t="s">
        <v>16</v>
      </c>
      <c r="N21" s="24" t="str">
        <f t="shared" si="1"/>
        <v>Overweight/obeseBoysBetsi Cadwaladr UHB</v>
      </c>
      <c r="O21" s="24" t="str">
        <f t="shared" si="2"/>
        <v>Overweight/obeseBetsi Cadwaladr UHB</v>
      </c>
      <c r="P21" s="8">
        <f>VLOOKUP(L21,$A$21:$I$27,8,0)</f>
        <v>18</v>
      </c>
      <c r="Q21" s="88">
        <v>18</v>
      </c>
      <c r="R21" s="24" t="b">
        <v>1</v>
      </c>
      <c r="S21" s="23"/>
      <c r="T21" s="23"/>
      <c r="U21" s="21"/>
      <c r="V21" s="24"/>
      <c r="W21" s="23"/>
    </row>
    <row r="22" spans="1:24" ht="15.75">
      <c r="A22" s="21" t="s">
        <v>2</v>
      </c>
      <c r="B22" s="17">
        <v>0.22</v>
      </c>
      <c r="C22" s="17">
        <v>0.14000000000000001</v>
      </c>
      <c r="D22" s="22"/>
      <c r="E22" s="5">
        <f t="shared" si="0"/>
        <v>22</v>
      </c>
      <c r="F22" s="18">
        <f t="shared" si="0"/>
        <v>14.000000000000002</v>
      </c>
      <c r="G22" s="22"/>
      <c r="H22" s="22">
        <v>22</v>
      </c>
      <c r="I22" s="22">
        <v>14.000000000000002</v>
      </c>
      <c r="J22" s="24">
        <v>18</v>
      </c>
      <c r="K22" s="49" t="s">
        <v>24</v>
      </c>
      <c r="L22" s="43" t="s">
        <v>6</v>
      </c>
      <c r="M22" s="51" t="s">
        <v>16</v>
      </c>
      <c r="N22" s="24" t="str">
        <f t="shared" si="1"/>
        <v>Overweight/obeseBoysPowys THB</v>
      </c>
      <c r="O22" s="24" t="str">
        <f t="shared" si="2"/>
        <v>Overweight/obesePowys THB</v>
      </c>
      <c r="P22" s="8">
        <f t="shared" ref="P22:P28" si="5">VLOOKUP(L22,$A$21:$I$27,8,0)</f>
        <v>23</v>
      </c>
      <c r="Q22" s="88">
        <v>23</v>
      </c>
      <c r="R22" s="24" t="b">
        <v>1</v>
      </c>
      <c r="S22" s="23"/>
      <c r="T22" s="23"/>
      <c r="U22" s="21"/>
      <c r="V22" s="24"/>
      <c r="W22" s="23"/>
    </row>
    <row r="23" spans="1:24" ht="15.75">
      <c r="A23" s="21" t="s">
        <v>3</v>
      </c>
      <c r="B23" s="17">
        <v>0.18</v>
      </c>
      <c r="C23" s="17">
        <v>0.15</v>
      </c>
      <c r="D23" s="22"/>
      <c r="E23" s="5">
        <f t="shared" si="0"/>
        <v>18</v>
      </c>
      <c r="F23" s="18">
        <f t="shared" si="0"/>
        <v>15</v>
      </c>
      <c r="G23" s="22"/>
      <c r="H23" s="22">
        <v>18</v>
      </c>
      <c r="I23" s="22">
        <v>15</v>
      </c>
      <c r="J23" s="24">
        <v>17</v>
      </c>
      <c r="K23" s="49" t="s">
        <v>24</v>
      </c>
      <c r="L23" s="43" t="s">
        <v>7</v>
      </c>
      <c r="M23" s="51" t="s">
        <v>16</v>
      </c>
      <c r="N23" s="24" t="str">
        <f t="shared" si="1"/>
        <v>Overweight/obeseBoysHywel Dda UHB</v>
      </c>
      <c r="O23" s="24" t="str">
        <f t="shared" si="2"/>
        <v>Overweight/obeseHywel Dda UHB</v>
      </c>
      <c r="P23" s="8">
        <f t="shared" si="5"/>
        <v>26</v>
      </c>
      <c r="Q23" s="88">
        <v>26</v>
      </c>
      <c r="R23" s="24" t="b">
        <v>1</v>
      </c>
      <c r="S23" s="23"/>
      <c r="T23" s="23"/>
      <c r="U23" s="24"/>
      <c r="V23" s="24"/>
      <c r="W23" s="23"/>
    </row>
    <row r="24" spans="1:24" ht="15.75">
      <c r="A24" s="21" t="s">
        <v>4</v>
      </c>
      <c r="B24" s="17">
        <v>0.15</v>
      </c>
      <c r="C24" s="17">
        <v>0.15</v>
      </c>
      <c r="D24" s="22"/>
      <c r="E24" s="5">
        <f t="shared" si="0"/>
        <v>15</v>
      </c>
      <c r="F24" s="18">
        <f t="shared" si="0"/>
        <v>15</v>
      </c>
      <c r="G24" s="22"/>
      <c r="H24" s="22">
        <v>15</v>
      </c>
      <c r="I24" s="22">
        <v>15</v>
      </c>
      <c r="J24" s="24">
        <v>15</v>
      </c>
      <c r="K24" s="49" t="s">
        <v>24</v>
      </c>
      <c r="L24" s="43" t="s">
        <v>8</v>
      </c>
      <c r="M24" s="51" t="s">
        <v>16</v>
      </c>
      <c r="N24" s="24" t="str">
        <f t="shared" si="1"/>
        <v>Overweight/obeseBoysABM UHB</v>
      </c>
      <c r="O24" s="24" t="str">
        <f t="shared" si="2"/>
        <v>Overweight/obeseABM UHB</v>
      </c>
      <c r="P24" s="8">
        <f t="shared" si="5"/>
        <v>16</v>
      </c>
      <c r="Q24" s="88">
        <v>16</v>
      </c>
      <c r="R24" s="24" t="b">
        <v>1</v>
      </c>
      <c r="S24" s="23"/>
      <c r="T24" s="23"/>
      <c r="U24" s="21"/>
      <c r="V24" s="24"/>
      <c r="W24" s="23"/>
    </row>
    <row r="25" spans="1:24" ht="15.75">
      <c r="A25" s="21" t="s">
        <v>5</v>
      </c>
      <c r="B25" s="17">
        <v>0.28999999999999998</v>
      </c>
      <c r="C25" s="17">
        <v>0.17</v>
      </c>
      <c r="D25" s="22"/>
      <c r="E25" s="5">
        <f t="shared" si="0"/>
        <v>28.999999999999996</v>
      </c>
      <c r="F25" s="18">
        <f t="shared" si="0"/>
        <v>17</v>
      </c>
      <c r="G25" s="22"/>
      <c r="H25" s="22">
        <v>28.999999999999996</v>
      </c>
      <c r="I25" s="22">
        <v>17</v>
      </c>
      <c r="J25" s="24">
        <v>25</v>
      </c>
      <c r="K25" s="49" t="s">
        <v>24</v>
      </c>
      <c r="L25" s="43" t="s">
        <v>4</v>
      </c>
      <c r="M25" s="51" t="s">
        <v>16</v>
      </c>
      <c r="N25" s="24" t="str">
        <f t="shared" si="1"/>
        <v>Overweight/obeseBoysCardiff and Vale UHB</v>
      </c>
      <c r="O25" s="24" t="str">
        <f t="shared" si="2"/>
        <v>Overweight/obeseCardiff and Vale UHB</v>
      </c>
      <c r="P25" s="8">
        <f t="shared" si="5"/>
        <v>15</v>
      </c>
      <c r="Q25" s="88">
        <v>15</v>
      </c>
      <c r="R25" s="24" t="b">
        <v>1</v>
      </c>
      <c r="S25" s="23"/>
      <c r="T25" s="23"/>
      <c r="U25" s="21"/>
      <c r="V25" s="24"/>
      <c r="W25" s="23"/>
    </row>
    <row r="26" spans="1:24" ht="15.75">
      <c r="A26" s="21" t="s">
        <v>7</v>
      </c>
      <c r="B26" s="17">
        <v>0.26</v>
      </c>
      <c r="C26" s="17">
        <v>0.14000000000000001</v>
      </c>
      <c r="D26" s="22"/>
      <c r="E26" s="5">
        <f t="shared" si="0"/>
        <v>26</v>
      </c>
      <c r="F26" s="18">
        <f t="shared" si="0"/>
        <v>14.000000000000002</v>
      </c>
      <c r="G26" s="22"/>
      <c r="H26" s="22">
        <v>26</v>
      </c>
      <c r="I26" s="22">
        <v>14.000000000000002</v>
      </c>
      <c r="J26" s="24">
        <v>20</v>
      </c>
      <c r="K26" s="49" t="s">
        <v>24</v>
      </c>
      <c r="L26" s="43" t="s">
        <v>5</v>
      </c>
      <c r="M26" s="51" t="s">
        <v>16</v>
      </c>
      <c r="N26" s="24" t="str">
        <f t="shared" si="1"/>
        <v>Overweight/obeseBoysCwm Taf UHB</v>
      </c>
      <c r="O26" s="24" t="str">
        <f t="shared" si="2"/>
        <v>Overweight/obeseCwm Taf UHB</v>
      </c>
      <c r="P26" s="8">
        <f t="shared" si="5"/>
        <v>28.999999999999996</v>
      </c>
      <c r="Q26" s="88">
        <v>28.999999999999996</v>
      </c>
      <c r="R26" s="24" t="b">
        <v>1</v>
      </c>
      <c r="S26" s="23"/>
      <c r="T26" s="23"/>
      <c r="U26" s="21"/>
      <c r="V26" s="24"/>
      <c r="W26" s="23"/>
    </row>
    <row r="27" spans="1:24" ht="15.75">
      <c r="A27" s="21" t="s">
        <v>6</v>
      </c>
      <c r="B27" s="14">
        <v>0.23</v>
      </c>
      <c r="C27" s="14">
        <v>0.12</v>
      </c>
      <c r="D27" s="24"/>
      <c r="E27" s="4">
        <f t="shared" si="0"/>
        <v>23</v>
      </c>
      <c r="F27" s="15">
        <f t="shared" si="0"/>
        <v>12</v>
      </c>
      <c r="G27" s="24"/>
      <c r="H27" s="24">
        <v>23</v>
      </c>
      <c r="I27" s="24">
        <v>12</v>
      </c>
      <c r="J27" s="24">
        <v>19</v>
      </c>
      <c r="K27" s="49" t="s">
        <v>24</v>
      </c>
      <c r="L27" s="43" t="s">
        <v>2</v>
      </c>
      <c r="M27" s="51" t="s">
        <v>16</v>
      </c>
      <c r="N27" s="24" t="str">
        <f t="shared" si="1"/>
        <v>Overweight/obeseBoysAneurin Bevan UHB</v>
      </c>
      <c r="O27" s="24" t="str">
        <f t="shared" si="2"/>
        <v>Overweight/obeseAneurin Bevan UHB</v>
      </c>
      <c r="P27" s="8">
        <f t="shared" si="5"/>
        <v>22</v>
      </c>
      <c r="Q27" s="88">
        <v>22</v>
      </c>
      <c r="R27" s="24" t="b">
        <v>1</v>
      </c>
      <c r="S27" s="23"/>
      <c r="T27" s="23"/>
      <c r="U27" s="21"/>
      <c r="V27" s="24"/>
      <c r="W27" s="23"/>
    </row>
    <row r="28" spans="1:24" ht="15.75">
      <c r="A28" s="21" t="s">
        <v>14</v>
      </c>
      <c r="B28" s="3"/>
      <c r="C28" s="3"/>
      <c r="D28" s="24"/>
      <c r="E28" s="4"/>
      <c r="F28" s="15"/>
      <c r="G28" s="24"/>
      <c r="H28" s="24"/>
      <c r="I28" s="24"/>
      <c r="J28" s="24">
        <v>18</v>
      </c>
      <c r="K28" s="49" t="s">
        <v>24</v>
      </c>
      <c r="L28" s="43" t="s">
        <v>14</v>
      </c>
      <c r="M28" s="51" t="s">
        <v>16</v>
      </c>
      <c r="N28" s="24" t="str">
        <f t="shared" si="1"/>
        <v>Overweight/obeseBoysWales</v>
      </c>
      <c r="O28" s="24" t="str">
        <f t="shared" si="2"/>
        <v>Overweight/obeseWales</v>
      </c>
      <c r="P28" s="8" t="e">
        <f t="shared" si="5"/>
        <v>#N/A</v>
      </c>
      <c r="Q28" s="88">
        <v>0</v>
      </c>
      <c r="R28" s="20" t="s">
        <v>118</v>
      </c>
      <c r="U28" s="24"/>
      <c r="V28" s="24"/>
    </row>
    <row r="29" spans="1:24" ht="15.75">
      <c r="A29" s="21" t="s">
        <v>8</v>
      </c>
      <c r="B29" s="17">
        <v>0.03</v>
      </c>
      <c r="C29" s="17">
        <v>0.03</v>
      </c>
      <c r="D29" s="22"/>
      <c r="E29" s="5">
        <f t="shared" si="0"/>
        <v>3</v>
      </c>
      <c r="F29" s="18">
        <f t="shared" si="0"/>
        <v>3</v>
      </c>
      <c r="G29" s="22"/>
      <c r="H29" s="22">
        <v>3</v>
      </c>
      <c r="I29" s="22">
        <v>3</v>
      </c>
      <c r="J29" s="24">
        <v>3</v>
      </c>
      <c r="K29" s="49" t="s">
        <v>25</v>
      </c>
      <c r="L29" s="43" t="s">
        <v>3</v>
      </c>
      <c r="M29" s="51" t="s">
        <v>16</v>
      </c>
      <c r="N29" s="24" t="str">
        <f t="shared" si="1"/>
        <v>Smoke at least once a weekBoysBetsi Cadwaladr UHB</v>
      </c>
      <c r="O29" s="24" t="str">
        <f t="shared" si="2"/>
        <v>Smoke at least once a weekBetsi Cadwaladr UHB</v>
      </c>
      <c r="P29" s="8">
        <f>VLOOKUP(L29,$A$29:$I$35,8,0)</f>
        <v>3</v>
      </c>
      <c r="Q29" s="88">
        <v>3</v>
      </c>
      <c r="R29" s="20" t="b">
        <v>1</v>
      </c>
      <c r="U29" s="21"/>
      <c r="V29" s="24"/>
    </row>
    <row r="30" spans="1:24" ht="15.75">
      <c r="A30" s="21" t="s">
        <v>2</v>
      </c>
      <c r="B30" s="17">
        <v>0.05</v>
      </c>
      <c r="C30" s="17">
        <v>0.05</v>
      </c>
      <c r="D30" s="22"/>
      <c r="E30" s="5">
        <f t="shared" si="0"/>
        <v>5</v>
      </c>
      <c r="F30" s="18">
        <f t="shared" si="0"/>
        <v>5</v>
      </c>
      <c r="G30" s="22"/>
      <c r="H30" s="22">
        <v>5</v>
      </c>
      <c r="I30" s="22">
        <v>5</v>
      </c>
      <c r="J30" s="24">
        <v>5</v>
      </c>
      <c r="K30" s="49" t="s">
        <v>25</v>
      </c>
      <c r="L30" s="43" t="s">
        <v>6</v>
      </c>
      <c r="M30" s="51" t="s">
        <v>16</v>
      </c>
      <c r="N30" s="24" t="str">
        <f t="shared" si="1"/>
        <v>Smoke at least once a weekBoysPowys THB</v>
      </c>
      <c r="O30" s="24" t="str">
        <f t="shared" si="2"/>
        <v>Smoke at least once a weekPowys THB</v>
      </c>
      <c r="P30" s="8">
        <f t="shared" ref="P30:P36" si="6">VLOOKUP(L30,$A$29:$I$35,8,0)</f>
        <v>3</v>
      </c>
      <c r="Q30" s="88">
        <v>3</v>
      </c>
      <c r="R30" s="20" t="b">
        <v>1</v>
      </c>
      <c r="U30" s="21"/>
      <c r="V30" s="24"/>
    </row>
    <row r="31" spans="1:24" ht="15.75">
      <c r="A31" s="21" t="s">
        <v>3</v>
      </c>
      <c r="B31" s="17">
        <v>0.03</v>
      </c>
      <c r="C31" s="17">
        <v>0.04</v>
      </c>
      <c r="D31" s="22"/>
      <c r="E31" s="5">
        <f t="shared" si="0"/>
        <v>3</v>
      </c>
      <c r="F31" s="18">
        <f t="shared" si="0"/>
        <v>4</v>
      </c>
      <c r="G31" s="22"/>
      <c r="H31" s="22">
        <v>3</v>
      </c>
      <c r="I31" s="22">
        <v>4</v>
      </c>
      <c r="J31" s="24">
        <v>4</v>
      </c>
      <c r="K31" s="49" t="s">
        <v>25</v>
      </c>
      <c r="L31" s="43" t="s">
        <v>7</v>
      </c>
      <c r="M31" s="51" t="s">
        <v>16</v>
      </c>
      <c r="N31" s="24" t="str">
        <f t="shared" si="1"/>
        <v>Smoke at least once a weekBoysHywel Dda UHB</v>
      </c>
      <c r="O31" s="24" t="str">
        <f t="shared" si="2"/>
        <v>Smoke at least once a weekHywel Dda UHB</v>
      </c>
      <c r="P31" s="8">
        <f t="shared" si="6"/>
        <v>3</v>
      </c>
      <c r="Q31" s="88">
        <v>3</v>
      </c>
      <c r="R31" s="20" t="b">
        <v>1</v>
      </c>
      <c r="U31" s="24"/>
      <c r="V31" s="24"/>
    </row>
    <row r="32" spans="1:24" ht="15.75">
      <c r="A32" s="21" t="s">
        <v>4</v>
      </c>
      <c r="B32" s="17">
        <v>0.02</v>
      </c>
      <c r="C32" s="17">
        <v>0.04</v>
      </c>
      <c r="D32" s="22"/>
      <c r="E32" s="5">
        <f t="shared" si="0"/>
        <v>2</v>
      </c>
      <c r="F32" s="18">
        <f t="shared" si="0"/>
        <v>4</v>
      </c>
      <c r="G32" s="22"/>
      <c r="H32" s="22">
        <v>2</v>
      </c>
      <c r="I32" s="22">
        <v>4</v>
      </c>
      <c r="J32" s="24">
        <v>3</v>
      </c>
      <c r="K32" s="49" t="s">
        <v>25</v>
      </c>
      <c r="L32" s="43" t="s">
        <v>8</v>
      </c>
      <c r="M32" s="51" t="s">
        <v>16</v>
      </c>
      <c r="N32" s="24" t="str">
        <f t="shared" si="1"/>
        <v>Smoke at least once a weekBoysABM UHB</v>
      </c>
      <c r="O32" s="24" t="str">
        <f t="shared" si="2"/>
        <v>Smoke at least once a weekABM UHB</v>
      </c>
      <c r="P32" s="8">
        <f t="shared" si="6"/>
        <v>3</v>
      </c>
      <c r="Q32" s="88">
        <v>3</v>
      </c>
      <c r="R32" s="20" t="b">
        <v>1</v>
      </c>
      <c r="U32" s="21"/>
      <c r="V32" s="24"/>
    </row>
    <row r="33" spans="1:22" ht="15.75">
      <c r="A33" s="21" t="s">
        <v>5</v>
      </c>
      <c r="B33" s="17">
        <v>0.05</v>
      </c>
      <c r="C33" s="17">
        <v>0.05</v>
      </c>
      <c r="D33" s="22"/>
      <c r="E33" s="5">
        <f t="shared" si="0"/>
        <v>5</v>
      </c>
      <c r="F33" s="18">
        <f t="shared" si="0"/>
        <v>5</v>
      </c>
      <c r="G33" s="22"/>
      <c r="H33" s="22">
        <v>5</v>
      </c>
      <c r="I33" s="22">
        <v>5</v>
      </c>
      <c r="J33" s="24">
        <v>5</v>
      </c>
      <c r="K33" s="49" t="s">
        <v>25</v>
      </c>
      <c r="L33" s="43" t="s">
        <v>4</v>
      </c>
      <c r="M33" s="51" t="s">
        <v>16</v>
      </c>
      <c r="N33" s="24" t="str">
        <f t="shared" si="1"/>
        <v>Smoke at least once a weekBoysCardiff and Vale UHB</v>
      </c>
      <c r="O33" s="24" t="str">
        <f t="shared" si="2"/>
        <v>Smoke at least once a weekCardiff and Vale UHB</v>
      </c>
      <c r="P33" s="8">
        <f t="shared" si="6"/>
        <v>2</v>
      </c>
      <c r="Q33" s="88">
        <v>2</v>
      </c>
      <c r="R33" s="20" t="b">
        <v>1</v>
      </c>
      <c r="U33" s="21"/>
      <c r="V33" s="24"/>
    </row>
    <row r="34" spans="1:22" ht="15.75">
      <c r="A34" s="21" t="s">
        <v>7</v>
      </c>
      <c r="B34" s="17">
        <v>0.03</v>
      </c>
      <c r="C34" s="17">
        <v>0.03</v>
      </c>
      <c r="D34" s="22"/>
      <c r="E34" s="5">
        <f t="shared" si="0"/>
        <v>3</v>
      </c>
      <c r="F34" s="18">
        <f t="shared" si="0"/>
        <v>3</v>
      </c>
      <c r="G34" s="22"/>
      <c r="H34" s="22">
        <v>3</v>
      </c>
      <c r="I34" s="22">
        <v>3</v>
      </c>
      <c r="J34" s="24">
        <v>3</v>
      </c>
      <c r="K34" s="49" t="s">
        <v>25</v>
      </c>
      <c r="L34" s="43" t="s">
        <v>5</v>
      </c>
      <c r="M34" s="51" t="s">
        <v>16</v>
      </c>
      <c r="N34" s="24" t="str">
        <f t="shared" si="1"/>
        <v>Smoke at least once a weekBoysCwm Taf UHB</v>
      </c>
      <c r="O34" s="24" t="str">
        <f t="shared" si="2"/>
        <v>Smoke at least once a weekCwm Taf UHB</v>
      </c>
      <c r="P34" s="8">
        <f t="shared" si="6"/>
        <v>5</v>
      </c>
      <c r="Q34" s="88">
        <v>5</v>
      </c>
      <c r="R34" s="20" t="b">
        <v>1</v>
      </c>
      <c r="U34" s="21"/>
      <c r="V34" s="24"/>
    </row>
    <row r="35" spans="1:22" ht="15.75">
      <c r="A35" s="21" t="s">
        <v>6</v>
      </c>
      <c r="B35" s="16">
        <v>0.03</v>
      </c>
      <c r="C35" s="16">
        <v>0.03</v>
      </c>
      <c r="D35" s="24"/>
      <c r="E35" s="4">
        <f t="shared" si="0"/>
        <v>3</v>
      </c>
      <c r="F35" s="15">
        <f t="shared" si="0"/>
        <v>3</v>
      </c>
      <c r="G35" s="24"/>
      <c r="H35" s="24">
        <v>3</v>
      </c>
      <c r="I35" s="24">
        <v>3</v>
      </c>
      <c r="J35" s="24">
        <v>3</v>
      </c>
      <c r="K35" s="49" t="s">
        <v>25</v>
      </c>
      <c r="L35" s="43" t="s">
        <v>2</v>
      </c>
      <c r="M35" s="51" t="s">
        <v>16</v>
      </c>
      <c r="N35" s="24" t="str">
        <f t="shared" si="1"/>
        <v>Smoke at least once a weekBoysAneurin Bevan UHB</v>
      </c>
      <c r="O35" s="24" t="str">
        <f t="shared" si="2"/>
        <v>Smoke at least once a weekAneurin Bevan UHB</v>
      </c>
      <c r="P35" s="8">
        <f t="shared" si="6"/>
        <v>5</v>
      </c>
      <c r="Q35" s="88">
        <v>5</v>
      </c>
      <c r="R35" s="20" t="b">
        <v>1</v>
      </c>
      <c r="U35" s="21"/>
      <c r="V35" s="24"/>
    </row>
    <row r="36" spans="1:22" ht="15.75">
      <c r="A36" s="21" t="s">
        <v>14</v>
      </c>
      <c r="B36" s="3"/>
      <c r="C36" s="3"/>
      <c r="D36" s="24"/>
      <c r="E36" s="4"/>
      <c r="F36" s="15"/>
      <c r="G36" s="24"/>
      <c r="H36" s="24"/>
      <c r="I36" s="24"/>
      <c r="J36" s="24">
        <v>4</v>
      </c>
      <c r="K36" s="49" t="s">
        <v>25</v>
      </c>
      <c r="L36" s="43" t="s">
        <v>14</v>
      </c>
      <c r="M36" s="51" t="s">
        <v>16</v>
      </c>
      <c r="N36" s="24" t="str">
        <f t="shared" si="1"/>
        <v>Smoke at least once a weekBoysWales</v>
      </c>
      <c r="O36" s="24" t="str">
        <f t="shared" si="2"/>
        <v>Smoke at least once a weekWales</v>
      </c>
      <c r="P36" s="8" t="e">
        <f t="shared" si="6"/>
        <v>#N/A</v>
      </c>
      <c r="Q36" s="88">
        <v>0</v>
      </c>
      <c r="R36" s="20" t="s">
        <v>118</v>
      </c>
      <c r="U36" s="24"/>
      <c r="V36" s="24"/>
    </row>
    <row r="37" spans="1:22" ht="15.75">
      <c r="A37" s="21" t="s">
        <v>8</v>
      </c>
      <c r="B37" s="17">
        <v>0.05</v>
      </c>
      <c r="C37" s="17">
        <v>0.04</v>
      </c>
      <c r="D37" s="22"/>
      <c r="E37" s="5">
        <f t="shared" si="0"/>
        <v>5</v>
      </c>
      <c r="F37" s="18">
        <f t="shared" si="0"/>
        <v>4</v>
      </c>
      <c r="G37" s="22"/>
      <c r="H37" s="22">
        <v>5</v>
      </c>
      <c r="I37" s="22">
        <v>4</v>
      </c>
      <c r="J37" s="24">
        <v>4</v>
      </c>
      <c r="K37" s="49" t="s">
        <v>157</v>
      </c>
      <c r="L37" s="43" t="s">
        <v>3</v>
      </c>
      <c r="M37" s="51" t="s">
        <v>16</v>
      </c>
      <c r="N37" s="24" t="str">
        <f t="shared" si="1"/>
        <v>Drinking alcohol at least once a weekBoysBetsi Cadwaladr UHB</v>
      </c>
      <c r="O37" s="24" t="str">
        <f t="shared" si="2"/>
        <v>Drinking alcohol at least once a weekBetsi Cadwaladr UHB</v>
      </c>
      <c r="P37" s="8">
        <f>VLOOKUP(L37,$A$37:$I$43,8,)</f>
        <v>8</v>
      </c>
      <c r="Q37" s="88">
        <v>8</v>
      </c>
      <c r="R37" s="20" t="b">
        <v>1</v>
      </c>
      <c r="U37" s="21"/>
      <c r="V37" s="24"/>
    </row>
    <row r="38" spans="1:22" ht="15.75">
      <c r="A38" s="21" t="s">
        <v>2</v>
      </c>
      <c r="B38" s="17">
        <v>0.08</v>
      </c>
      <c r="C38" s="17">
        <v>0.09</v>
      </c>
      <c r="D38" s="22"/>
      <c r="E38" s="5">
        <f t="shared" si="0"/>
        <v>8</v>
      </c>
      <c r="F38" s="18">
        <f t="shared" si="0"/>
        <v>9</v>
      </c>
      <c r="G38" s="22"/>
      <c r="H38" s="22">
        <v>8</v>
      </c>
      <c r="I38" s="22">
        <v>9</v>
      </c>
      <c r="J38" s="24">
        <v>8</v>
      </c>
      <c r="K38" s="49" t="s">
        <v>157</v>
      </c>
      <c r="L38" s="43" t="s">
        <v>6</v>
      </c>
      <c r="M38" s="51" t="s">
        <v>16</v>
      </c>
      <c r="N38" s="24" t="str">
        <f t="shared" si="1"/>
        <v>Drinking alcohol at least once a weekBoysPowys THB</v>
      </c>
      <c r="O38" s="24" t="str">
        <f t="shared" si="2"/>
        <v>Drinking alcohol at least once a weekPowys THB</v>
      </c>
      <c r="P38" s="8">
        <f t="shared" ref="P38:P44" si="7">VLOOKUP(L38,$A$37:$I$43,8,)</f>
        <v>10</v>
      </c>
      <c r="Q38" s="88">
        <v>10</v>
      </c>
      <c r="R38" s="20" t="b">
        <v>1</v>
      </c>
      <c r="U38" s="21"/>
      <c r="V38" s="24"/>
    </row>
    <row r="39" spans="1:22" ht="15.75">
      <c r="A39" s="21" t="s">
        <v>3</v>
      </c>
      <c r="B39" s="17">
        <v>0.08</v>
      </c>
      <c r="C39" s="17">
        <v>0.04</v>
      </c>
      <c r="D39" s="22"/>
      <c r="E39" s="5">
        <f t="shared" si="0"/>
        <v>8</v>
      </c>
      <c r="F39" s="18">
        <f t="shared" si="0"/>
        <v>4</v>
      </c>
      <c r="G39" s="22"/>
      <c r="H39" s="22">
        <v>8</v>
      </c>
      <c r="I39" s="22">
        <v>4</v>
      </c>
      <c r="J39" s="24">
        <v>6</v>
      </c>
      <c r="K39" s="49" t="s">
        <v>157</v>
      </c>
      <c r="L39" s="43" t="s">
        <v>7</v>
      </c>
      <c r="M39" s="51" t="s">
        <v>16</v>
      </c>
      <c r="N39" s="24" t="str">
        <f t="shared" si="1"/>
        <v>Drinking alcohol at least once a weekBoysHywel Dda UHB</v>
      </c>
      <c r="O39" s="24" t="str">
        <f t="shared" si="2"/>
        <v>Drinking alcohol at least once a weekHywel Dda UHB</v>
      </c>
      <c r="P39" s="8">
        <f t="shared" si="7"/>
        <v>7.0000000000000009</v>
      </c>
      <c r="Q39" s="88">
        <v>7.0000000000000009</v>
      </c>
      <c r="R39" s="20" t="b">
        <v>1</v>
      </c>
      <c r="U39" s="24"/>
      <c r="V39" s="24"/>
    </row>
    <row r="40" spans="1:22" ht="15.75">
      <c r="A40" s="21" t="s">
        <v>4</v>
      </c>
      <c r="B40" s="17">
        <v>0.05</v>
      </c>
      <c r="C40" s="17">
        <v>0.03</v>
      </c>
      <c r="D40" s="22"/>
      <c r="E40" s="5">
        <f t="shared" si="0"/>
        <v>5</v>
      </c>
      <c r="F40" s="18">
        <f t="shared" si="0"/>
        <v>3</v>
      </c>
      <c r="G40" s="22"/>
      <c r="H40" s="22">
        <v>5</v>
      </c>
      <c r="I40" s="22">
        <v>3</v>
      </c>
      <c r="J40" s="24">
        <v>4</v>
      </c>
      <c r="K40" s="49" t="s">
        <v>157</v>
      </c>
      <c r="L40" s="43" t="s">
        <v>8</v>
      </c>
      <c r="M40" s="51" t="s">
        <v>16</v>
      </c>
      <c r="N40" s="24" t="str">
        <f t="shared" si="1"/>
        <v>Drinking alcohol at least once a weekBoysABM UHB</v>
      </c>
      <c r="O40" s="24" t="str">
        <f t="shared" si="2"/>
        <v>Drinking alcohol at least once a weekABM UHB</v>
      </c>
      <c r="P40" s="8">
        <f t="shared" si="7"/>
        <v>5</v>
      </c>
      <c r="Q40" s="88">
        <v>5</v>
      </c>
      <c r="R40" s="20" t="b">
        <v>1</v>
      </c>
      <c r="U40" s="21"/>
      <c r="V40" s="24"/>
    </row>
    <row r="41" spans="1:22" ht="15.75">
      <c r="A41" s="21" t="s">
        <v>5</v>
      </c>
      <c r="B41" s="17">
        <v>0.11</v>
      </c>
      <c r="C41" s="17">
        <v>0.08</v>
      </c>
      <c r="D41" s="22"/>
      <c r="E41" s="5">
        <f t="shared" si="0"/>
        <v>11</v>
      </c>
      <c r="F41" s="18">
        <f t="shared" si="0"/>
        <v>8</v>
      </c>
      <c r="G41" s="22"/>
      <c r="H41" s="22">
        <v>11</v>
      </c>
      <c r="I41" s="22">
        <v>8</v>
      </c>
      <c r="J41" s="24">
        <v>10</v>
      </c>
      <c r="K41" s="49" t="s">
        <v>157</v>
      </c>
      <c r="L41" s="43" t="s">
        <v>4</v>
      </c>
      <c r="M41" s="51" t="s">
        <v>16</v>
      </c>
      <c r="N41" s="24" t="str">
        <f t="shared" si="1"/>
        <v>Drinking alcohol at least once a weekBoysCardiff and Vale UHB</v>
      </c>
      <c r="O41" s="24" t="str">
        <f t="shared" si="2"/>
        <v>Drinking alcohol at least once a weekCardiff and Vale UHB</v>
      </c>
      <c r="P41" s="8">
        <f t="shared" si="7"/>
        <v>5</v>
      </c>
      <c r="Q41" s="88">
        <v>5</v>
      </c>
      <c r="R41" s="20" t="b">
        <v>1</v>
      </c>
      <c r="U41" s="21"/>
      <c r="V41" s="24"/>
    </row>
    <row r="42" spans="1:22" ht="15.75">
      <c r="A42" s="21" t="s">
        <v>7</v>
      </c>
      <c r="B42" s="17">
        <v>7.0000000000000007E-2</v>
      </c>
      <c r="C42" s="17">
        <v>0.04</v>
      </c>
      <c r="D42" s="22"/>
      <c r="E42" s="5">
        <f t="shared" si="0"/>
        <v>7.0000000000000009</v>
      </c>
      <c r="F42" s="18">
        <f t="shared" si="0"/>
        <v>4</v>
      </c>
      <c r="G42" s="22"/>
      <c r="H42" s="22">
        <v>7.0000000000000009</v>
      </c>
      <c r="I42" s="22">
        <v>4</v>
      </c>
      <c r="J42" s="24">
        <v>6</v>
      </c>
      <c r="K42" s="49" t="s">
        <v>157</v>
      </c>
      <c r="L42" s="43" t="s">
        <v>5</v>
      </c>
      <c r="M42" s="51" t="s">
        <v>16</v>
      </c>
      <c r="N42" s="24" t="str">
        <f t="shared" si="1"/>
        <v>Drinking alcohol at least once a weekBoysCwm Taf UHB</v>
      </c>
      <c r="O42" s="24" t="str">
        <f t="shared" si="2"/>
        <v>Drinking alcohol at least once a weekCwm Taf UHB</v>
      </c>
      <c r="P42" s="8">
        <f t="shared" si="7"/>
        <v>11</v>
      </c>
      <c r="Q42" s="88">
        <v>11</v>
      </c>
      <c r="R42" s="20" t="b">
        <v>1</v>
      </c>
      <c r="U42" s="21"/>
      <c r="V42" s="24"/>
    </row>
    <row r="43" spans="1:22" ht="15.75">
      <c r="A43" s="21" t="s">
        <v>6</v>
      </c>
      <c r="B43" s="2">
        <v>0.1</v>
      </c>
      <c r="C43" s="2">
        <v>0.04</v>
      </c>
      <c r="D43" s="22"/>
      <c r="E43" s="5">
        <f t="shared" si="0"/>
        <v>10</v>
      </c>
      <c r="F43" s="18">
        <f t="shared" si="0"/>
        <v>4</v>
      </c>
      <c r="G43" s="22"/>
      <c r="H43" s="22">
        <v>10</v>
      </c>
      <c r="I43" s="22">
        <v>4</v>
      </c>
      <c r="J43" s="24">
        <v>7</v>
      </c>
      <c r="K43" s="49" t="s">
        <v>157</v>
      </c>
      <c r="L43" s="43" t="s">
        <v>2</v>
      </c>
      <c r="M43" s="51" t="s">
        <v>16</v>
      </c>
      <c r="N43" s="24" t="str">
        <f t="shared" si="1"/>
        <v>Drinking alcohol at least once a weekBoysAneurin Bevan UHB</v>
      </c>
      <c r="O43" s="24" t="str">
        <f t="shared" si="2"/>
        <v>Drinking alcohol at least once a weekAneurin Bevan UHB</v>
      </c>
      <c r="P43" s="8">
        <f t="shared" si="7"/>
        <v>8</v>
      </c>
      <c r="Q43" s="88">
        <v>8</v>
      </c>
      <c r="R43" s="20" t="b">
        <v>1</v>
      </c>
      <c r="U43" s="21"/>
      <c r="V43" s="24"/>
    </row>
    <row r="44" spans="1:22" ht="15.75">
      <c r="A44" s="21" t="s">
        <v>14</v>
      </c>
      <c r="B44" s="3"/>
      <c r="C44" s="3"/>
      <c r="D44" s="24"/>
      <c r="E44" s="4"/>
      <c r="F44" s="15"/>
      <c r="G44" s="24"/>
      <c r="H44" s="24"/>
      <c r="I44" s="24"/>
      <c r="J44" s="24">
        <v>6</v>
      </c>
      <c r="K44" s="49" t="s">
        <v>157</v>
      </c>
      <c r="L44" s="43" t="s">
        <v>14</v>
      </c>
      <c r="M44" s="51" t="s">
        <v>16</v>
      </c>
      <c r="N44" s="24" t="str">
        <f t="shared" si="1"/>
        <v>Drinking alcohol at least once a weekBoysWales</v>
      </c>
      <c r="O44" s="24" t="str">
        <f t="shared" si="2"/>
        <v>Drinking alcohol at least once a weekWales</v>
      </c>
      <c r="P44" s="8" t="e">
        <f t="shared" si="7"/>
        <v>#N/A</v>
      </c>
      <c r="Q44" s="88">
        <v>0</v>
      </c>
      <c r="R44" s="20" t="s">
        <v>118</v>
      </c>
      <c r="U44" s="24"/>
      <c r="V44" s="24"/>
    </row>
    <row r="45" spans="1:22" ht="15.75">
      <c r="A45" s="21" t="s">
        <v>8</v>
      </c>
      <c r="B45" s="17">
        <v>0.17</v>
      </c>
      <c r="C45" s="17">
        <v>0.17</v>
      </c>
      <c r="D45" s="22"/>
      <c r="E45" s="5">
        <f t="shared" si="0"/>
        <v>17</v>
      </c>
      <c r="F45" s="18">
        <f t="shared" si="0"/>
        <v>17</v>
      </c>
      <c r="G45" s="22"/>
      <c r="H45" s="22">
        <v>17</v>
      </c>
      <c r="I45" s="22">
        <v>17</v>
      </c>
      <c r="J45" s="24">
        <v>17</v>
      </c>
      <c r="K45" s="49" t="s">
        <v>26</v>
      </c>
      <c r="L45" s="43" t="s">
        <v>3</v>
      </c>
      <c r="M45" s="51" t="s">
        <v>16</v>
      </c>
      <c r="N45" s="24" t="str">
        <f t="shared" si="1"/>
        <v>Fair/poor healthBoysBetsi Cadwaladr UHB</v>
      </c>
      <c r="O45" s="24" t="str">
        <f t="shared" si="2"/>
        <v>Fair/poor healthBetsi Cadwaladr UHB</v>
      </c>
      <c r="P45" s="8">
        <f>VLOOKUP(L45,$A$45:$I$51,8,0)</f>
        <v>16</v>
      </c>
      <c r="Q45" s="88">
        <v>16</v>
      </c>
      <c r="R45" s="20" t="b">
        <v>1</v>
      </c>
      <c r="U45" s="21"/>
      <c r="V45" s="24"/>
    </row>
    <row r="46" spans="1:22" ht="15.75">
      <c r="A46" s="21" t="s">
        <v>2</v>
      </c>
      <c r="B46" s="17">
        <v>0.19</v>
      </c>
      <c r="C46" s="17">
        <v>0.25</v>
      </c>
      <c r="D46" s="22"/>
      <c r="E46" s="5">
        <f t="shared" si="0"/>
        <v>19</v>
      </c>
      <c r="F46" s="18">
        <f t="shared" si="0"/>
        <v>25</v>
      </c>
      <c r="G46" s="22"/>
      <c r="H46" s="22">
        <v>19</v>
      </c>
      <c r="I46" s="22">
        <v>25</v>
      </c>
      <c r="J46" s="24">
        <v>22</v>
      </c>
      <c r="K46" s="49" t="s">
        <v>26</v>
      </c>
      <c r="L46" s="43" t="s">
        <v>6</v>
      </c>
      <c r="M46" s="51" t="s">
        <v>16</v>
      </c>
      <c r="N46" s="24" t="str">
        <f t="shared" si="1"/>
        <v>Fair/poor healthBoysPowys THB</v>
      </c>
      <c r="O46" s="24" t="str">
        <f t="shared" si="2"/>
        <v>Fair/poor healthPowys THB</v>
      </c>
      <c r="P46" s="8">
        <f t="shared" ref="P46:P52" si="8">VLOOKUP(L46,$A$45:$I$51,8,0)</f>
        <v>18</v>
      </c>
      <c r="Q46" s="88">
        <v>18</v>
      </c>
      <c r="R46" s="20" t="b">
        <v>1</v>
      </c>
      <c r="U46" s="21"/>
      <c r="V46" s="24"/>
    </row>
    <row r="47" spans="1:22" ht="15.75">
      <c r="A47" s="21" t="s">
        <v>3</v>
      </c>
      <c r="B47" s="17">
        <v>0.16</v>
      </c>
      <c r="C47" s="17">
        <v>0.21</v>
      </c>
      <c r="D47" s="22"/>
      <c r="E47" s="5">
        <f t="shared" si="0"/>
        <v>16</v>
      </c>
      <c r="F47" s="18">
        <f t="shared" si="0"/>
        <v>21</v>
      </c>
      <c r="G47" s="22"/>
      <c r="H47" s="22">
        <v>16</v>
      </c>
      <c r="I47" s="22">
        <v>21</v>
      </c>
      <c r="J47" s="24">
        <v>18</v>
      </c>
      <c r="K47" s="49" t="s">
        <v>26</v>
      </c>
      <c r="L47" s="43" t="s">
        <v>7</v>
      </c>
      <c r="M47" s="51" t="s">
        <v>16</v>
      </c>
      <c r="N47" s="24" t="str">
        <f t="shared" si="1"/>
        <v>Fair/poor healthBoysHywel Dda UHB</v>
      </c>
      <c r="O47" s="24" t="str">
        <f t="shared" si="2"/>
        <v>Fair/poor healthHywel Dda UHB</v>
      </c>
      <c r="P47" s="8">
        <f t="shared" si="8"/>
        <v>13</v>
      </c>
      <c r="Q47" s="88">
        <v>13</v>
      </c>
      <c r="R47" s="20" t="b">
        <v>1</v>
      </c>
      <c r="U47" s="24"/>
      <c r="V47" s="24"/>
    </row>
    <row r="48" spans="1:22" ht="15.75">
      <c r="A48" s="21" t="s">
        <v>4</v>
      </c>
      <c r="B48" s="17">
        <v>0.16</v>
      </c>
      <c r="C48" s="17">
        <v>0.28000000000000003</v>
      </c>
      <c r="D48" s="22"/>
      <c r="E48" s="5">
        <f t="shared" si="0"/>
        <v>16</v>
      </c>
      <c r="F48" s="18">
        <f t="shared" si="0"/>
        <v>28.000000000000004</v>
      </c>
      <c r="G48" s="22"/>
      <c r="H48" s="22">
        <v>16</v>
      </c>
      <c r="I48" s="22">
        <v>28.000000000000004</v>
      </c>
      <c r="J48" s="24">
        <v>22</v>
      </c>
      <c r="K48" s="49" t="s">
        <v>26</v>
      </c>
      <c r="L48" s="43" t="s">
        <v>8</v>
      </c>
      <c r="M48" s="51" t="s">
        <v>16</v>
      </c>
      <c r="N48" s="24" t="str">
        <f t="shared" si="1"/>
        <v>Fair/poor healthBoysABM UHB</v>
      </c>
      <c r="O48" s="24" t="str">
        <f t="shared" si="2"/>
        <v>Fair/poor healthABM UHB</v>
      </c>
      <c r="P48" s="8">
        <f t="shared" si="8"/>
        <v>17</v>
      </c>
      <c r="Q48" s="88">
        <v>17</v>
      </c>
      <c r="R48" s="20" t="b">
        <v>1</v>
      </c>
      <c r="U48" s="21"/>
      <c r="V48" s="24"/>
    </row>
    <row r="49" spans="1:22" ht="15.75">
      <c r="A49" s="21" t="s">
        <v>5</v>
      </c>
      <c r="B49" s="17">
        <v>0.2</v>
      </c>
      <c r="C49" s="17">
        <v>0.25</v>
      </c>
      <c r="D49" s="22"/>
      <c r="E49" s="5">
        <f t="shared" si="0"/>
        <v>20</v>
      </c>
      <c r="F49" s="18">
        <f t="shared" si="0"/>
        <v>25</v>
      </c>
      <c r="G49" s="22"/>
      <c r="H49" s="22">
        <v>20</v>
      </c>
      <c r="I49" s="22">
        <v>25</v>
      </c>
      <c r="J49" s="24">
        <v>22</v>
      </c>
      <c r="K49" s="49" t="s">
        <v>26</v>
      </c>
      <c r="L49" s="43" t="s">
        <v>4</v>
      </c>
      <c r="M49" s="51" t="s">
        <v>16</v>
      </c>
      <c r="N49" s="24" t="str">
        <f t="shared" si="1"/>
        <v>Fair/poor healthBoysCardiff and Vale UHB</v>
      </c>
      <c r="O49" s="24" t="str">
        <f t="shared" si="2"/>
        <v>Fair/poor healthCardiff and Vale UHB</v>
      </c>
      <c r="P49" s="8">
        <f t="shared" si="8"/>
        <v>16</v>
      </c>
      <c r="Q49" s="88">
        <v>16</v>
      </c>
      <c r="R49" s="20" t="b">
        <v>1</v>
      </c>
      <c r="U49" s="21"/>
      <c r="V49" s="24"/>
    </row>
    <row r="50" spans="1:22" ht="15.75">
      <c r="A50" s="21" t="s">
        <v>7</v>
      </c>
      <c r="B50" s="17">
        <v>0.13</v>
      </c>
      <c r="C50" s="17">
        <v>0.22</v>
      </c>
      <c r="D50" s="22"/>
      <c r="E50" s="5">
        <f t="shared" si="0"/>
        <v>13</v>
      </c>
      <c r="F50" s="18">
        <f t="shared" si="0"/>
        <v>22</v>
      </c>
      <c r="G50" s="22"/>
      <c r="H50" s="22">
        <v>13</v>
      </c>
      <c r="I50" s="22">
        <v>22</v>
      </c>
      <c r="J50" s="24">
        <v>18</v>
      </c>
      <c r="K50" s="49" t="s">
        <v>26</v>
      </c>
      <c r="L50" s="43" t="s">
        <v>5</v>
      </c>
      <c r="M50" s="51" t="s">
        <v>16</v>
      </c>
      <c r="N50" s="24" t="str">
        <f t="shared" si="1"/>
        <v>Fair/poor healthBoysCwm Taf UHB</v>
      </c>
      <c r="O50" s="24" t="str">
        <f t="shared" si="2"/>
        <v>Fair/poor healthCwm Taf UHB</v>
      </c>
      <c r="P50" s="8">
        <f t="shared" si="8"/>
        <v>20</v>
      </c>
      <c r="Q50" s="88">
        <v>20</v>
      </c>
      <c r="R50" s="20" t="b">
        <v>1</v>
      </c>
      <c r="U50" s="21"/>
      <c r="V50" s="24"/>
    </row>
    <row r="51" spans="1:22" ht="15.75">
      <c r="A51" s="21" t="s">
        <v>6</v>
      </c>
      <c r="B51" s="17">
        <v>0.18</v>
      </c>
      <c r="C51" s="17">
        <v>0.19</v>
      </c>
      <c r="D51" s="22"/>
      <c r="E51" s="5">
        <f t="shared" si="0"/>
        <v>18</v>
      </c>
      <c r="F51" s="18">
        <f t="shared" si="0"/>
        <v>19</v>
      </c>
      <c r="G51" s="22"/>
      <c r="H51" s="22">
        <v>18</v>
      </c>
      <c r="I51" s="22">
        <v>19</v>
      </c>
      <c r="J51" s="24">
        <v>19</v>
      </c>
      <c r="K51" s="49" t="s">
        <v>26</v>
      </c>
      <c r="L51" s="43" t="s">
        <v>2</v>
      </c>
      <c r="M51" s="51" t="s">
        <v>16</v>
      </c>
      <c r="N51" s="24" t="str">
        <f t="shared" si="1"/>
        <v>Fair/poor healthBoysAneurin Bevan UHB</v>
      </c>
      <c r="O51" s="24" t="str">
        <f t="shared" si="2"/>
        <v>Fair/poor healthAneurin Bevan UHB</v>
      </c>
      <c r="P51" s="8">
        <f t="shared" si="8"/>
        <v>19</v>
      </c>
      <c r="Q51" s="88">
        <v>19</v>
      </c>
      <c r="R51" s="20" t="b">
        <v>1</v>
      </c>
      <c r="U51" s="21"/>
      <c r="V51" s="24"/>
    </row>
    <row r="52" spans="1:22" ht="15.75">
      <c r="A52" s="21" t="s">
        <v>14</v>
      </c>
      <c r="B52" s="3"/>
      <c r="C52" s="3"/>
      <c r="D52" s="24"/>
      <c r="E52" s="4"/>
      <c r="F52" s="15"/>
      <c r="G52" s="24"/>
      <c r="H52" s="24"/>
      <c r="I52" s="24"/>
      <c r="J52" s="24">
        <v>20</v>
      </c>
      <c r="K52" s="49" t="s">
        <v>26</v>
      </c>
      <c r="L52" s="43" t="s">
        <v>14</v>
      </c>
      <c r="M52" s="51" t="s">
        <v>16</v>
      </c>
      <c r="N52" s="24" t="str">
        <f t="shared" si="1"/>
        <v>Fair/poor healthBoysWales</v>
      </c>
      <c r="O52" s="24" t="str">
        <f t="shared" si="2"/>
        <v>Fair/poor healthWales</v>
      </c>
      <c r="P52" s="8" t="e">
        <f t="shared" si="8"/>
        <v>#N/A</v>
      </c>
      <c r="Q52" s="88">
        <v>0</v>
      </c>
      <c r="R52" s="20" t="s">
        <v>118</v>
      </c>
      <c r="U52" s="24"/>
      <c r="V52" s="24"/>
    </row>
    <row r="53" spans="1:22" ht="15.75">
      <c r="A53" s="21" t="s">
        <v>8</v>
      </c>
      <c r="B53" s="17">
        <v>7.0000000000000007E-2</v>
      </c>
      <c r="C53" s="17">
        <v>7.0000000000000007E-2</v>
      </c>
      <c r="D53" s="22"/>
      <c r="E53" s="5">
        <f t="shared" ref="E53:F91" si="9">B53*100</f>
        <v>7.0000000000000009</v>
      </c>
      <c r="F53" s="18">
        <f t="shared" si="9"/>
        <v>7.0000000000000009</v>
      </c>
      <c r="G53" s="22"/>
      <c r="H53" s="22">
        <v>7.0000000000000009</v>
      </c>
      <c r="I53" s="22">
        <v>7.0000000000000009</v>
      </c>
      <c r="J53" s="24">
        <v>7</v>
      </c>
      <c r="K53" s="49" t="s">
        <v>27</v>
      </c>
      <c r="L53" s="43" t="s">
        <v>3</v>
      </c>
      <c r="M53" s="51" t="s">
        <v>16</v>
      </c>
      <c r="N53" s="24" t="str">
        <f t="shared" si="1"/>
        <v>Taken any drugsBoysBetsi Cadwaladr UHB</v>
      </c>
      <c r="O53" s="24" t="str">
        <f t="shared" si="2"/>
        <v>Taken any drugsBetsi Cadwaladr UHB</v>
      </c>
      <c r="P53" s="8">
        <f>VLOOKUP(L53,$A$53:$I$59,8,)</f>
        <v>8</v>
      </c>
      <c r="Q53" s="88">
        <v>8</v>
      </c>
      <c r="R53" s="20" t="b">
        <v>1</v>
      </c>
      <c r="U53" s="21"/>
      <c r="V53" s="24"/>
    </row>
    <row r="54" spans="1:22" ht="15.75">
      <c r="A54" s="21" t="s">
        <v>2</v>
      </c>
      <c r="B54" s="17">
        <v>0.1</v>
      </c>
      <c r="C54" s="17">
        <v>0.11</v>
      </c>
      <c r="D54" s="22"/>
      <c r="E54" s="5">
        <f t="shared" si="9"/>
        <v>10</v>
      </c>
      <c r="F54" s="18">
        <f t="shared" si="9"/>
        <v>11</v>
      </c>
      <c r="G54" s="22"/>
      <c r="H54" s="22">
        <v>10</v>
      </c>
      <c r="I54" s="22">
        <v>11</v>
      </c>
      <c r="J54" s="24">
        <v>11</v>
      </c>
      <c r="K54" s="49" t="s">
        <v>27</v>
      </c>
      <c r="L54" s="43" t="s">
        <v>6</v>
      </c>
      <c r="M54" s="51" t="s">
        <v>16</v>
      </c>
      <c r="N54" s="24" t="str">
        <f t="shared" si="1"/>
        <v>Taken any drugsBoysPowys THB</v>
      </c>
      <c r="O54" s="24" t="str">
        <f t="shared" si="2"/>
        <v>Taken any drugsPowys THB</v>
      </c>
      <c r="P54" s="8">
        <f t="shared" ref="P54:P60" si="10">VLOOKUP(L54,$A$53:$I$59,8,)</f>
        <v>7.0000000000000009</v>
      </c>
      <c r="Q54" s="88">
        <v>7.0000000000000009</v>
      </c>
      <c r="R54" s="20" t="b">
        <v>1</v>
      </c>
      <c r="U54" s="21"/>
      <c r="V54" s="24"/>
    </row>
    <row r="55" spans="1:22" ht="15.75">
      <c r="A55" s="21" t="s">
        <v>3</v>
      </c>
      <c r="B55" s="17">
        <v>0.08</v>
      </c>
      <c r="C55" s="17">
        <v>0.08</v>
      </c>
      <c r="D55" s="22"/>
      <c r="E55" s="5">
        <f t="shared" si="9"/>
        <v>8</v>
      </c>
      <c r="F55" s="18">
        <f t="shared" si="9"/>
        <v>8</v>
      </c>
      <c r="G55" s="22"/>
      <c r="H55" s="22">
        <v>8</v>
      </c>
      <c r="I55" s="22">
        <v>8</v>
      </c>
      <c r="J55" s="24">
        <v>8</v>
      </c>
      <c r="K55" s="49" t="s">
        <v>27</v>
      </c>
      <c r="L55" s="43" t="s">
        <v>7</v>
      </c>
      <c r="M55" s="51" t="s">
        <v>16</v>
      </c>
      <c r="N55" s="24" t="str">
        <f t="shared" si="1"/>
        <v>Taken any drugsBoysHywel Dda UHB</v>
      </c>
      <c r="O55" s="24" t="str">
        <f t="shared" si="2"/>
        <v>Taken any drugsHywel Dda UHB</v>
      </c>
      <c r="P55" s="8">
        <f t="shared" si="10"/>
        <v>9</v>
      </c>
      <c r="Q55" s="88">
        <v>9</v>
      </c>
      <c r="R55" s="20" t="b">
        <v>1</v>
      </c>
      <c r="U55" s="24"/>
      <c r="V55" s="24"/>
    </row>
    <row r="56" spans="1:22" ht="15.75">
      <c r="A56" s="21" t="s">
        <v>4</v>
      </c>
      <c r="B56" s="17">
        <v>7.0000000000000007E-2</v>
      </c>
      <c r="C56" s="17">
        <v>0.08</v>
      </c>
      <c r="D56" s="22"/>
      <c r="E56" s="5">
        <f t="shared" si="9"/>
        <v>7.0000000000000009</v>
      </c>
      <c r="F56" s="18">
        <f t="shared" si="9"/>
        <v>8</v>
      </c>
      <c r="G56" s="22"/>
      <c r="H56" s="22">
        <v>7.0000000000000009</v>
      </c>
      <c r="I56" s="22">
        <v>8</v>
      </c>
      <c r="J56" s="24">
        <v>8</v>
      </c>
      <c r="K56" s="49" t="s">
        <v>27</v>
      </c>
      <c r="L56" s="43" t="s">
        <v>8</v>
      </c>
      <c r="M56" s="51" t="s">
        <v>16</v>
      </c>
      <c r="N56" s="24" t="str">
        <f t="shared" si="1"/>
        <v>Taken any drugsBoysABM UHB</v>
      </c>
      <c r="O56" s="24" t="str">
        <f t="shared" si="2"/>
        <v>Taken any drugsABM UHB</v>
      </c>
      <c r="P56" s="8">
        <f t="shared" si="10"/>
        <v>7.0000000000000009</v>
      </c>
      <c r="Q56" s="88">
        <v>7.0000000000000009</v>
      </c>
      <c r="R56" s="20" t="b">
        <v>1</v>
      </c>
      <c r="U56" s="21"/>
      <c r="V56" s="24"/>
    </row>
    <row r="57" spans="1:22" ht="15.75">
      <c r="A57" s="21" t="s">
        <v>5</v>
      </c>
      <c r="B57" s="17">
        <v>0.1</v>
      </c>
      <c r="C57" s="17">
        <v>0.09</v>
      </c>
      <c r="D57" s="22"/>
      <c r="E57" s="5">
        <f t="shared" si="9"/>
        <v>10</v>
      </c>
      <c r="F57" s="18">
        <f t="shared" si="9"/>
        <v>9</v>
      </c>
      <c r="G57" s="22"/>
      <c r="H57" s="22">
        <v>10</v>
      </c>
      <c r="I57" s="22">
        <v>9</v>
      </c>
      <c r="J57" s="24">
        <v>10</v>
      </c>
      <c r="K57" s="49" t="s">
        <v>27</v>
      </c>
      <c r="L57" s="43" t="s">
        <v>4</v>
      </c>
      <c r="M57" s="51" t="s">
        <v>16</v>
      </c>
      <c r="N57" s="24" t="str">
        <f t="shared" si="1"/>
        <v>Taken any drugsBoysCardiff and Vale UHB</v>
      </c>
      <c r="O57" s="24" t="str">
        <f t="shared" si="2"/>
        <v>Taken any drugsCardiff and Vale UHB</v>
      </c>
      <c r="P57" s="8">
        <f t="shared" si="10"/>
        <v>7.0000000000000009</v>
      </c>
      <c r="Q57" s="88">
        <v>7.0000000000000009</v>
      </c>
      <c r="R57" s="20" t="b">
        <v>1</v>
      </c>
      <c r="U57" s="21"/>
      <c r="V57" s="24"/>
    </row>
    <row r="58" spans="1:22" ht="15.75">
      <c r="A58" s="21" t="s">
        <v>7</v>
      </c>
      <c r="B58" s="17">
        <v>0.09</v>
      </c>
      <c r="C58" s="17">
        <v>7.0000000000000007E-2</v>
      </c>
      <c r="D58" s="22"/>
      <c r="E58" s="5">
        <f t="shared" si="9"/>
        <v>9</v>
      </c>
      <c r="F58" s="18">
        <f t="shared" si="9"/>
        <v>7.0000000000000009</v>
      </c>
      <c r="G58" s="22"/>
      <c r="H58" s="22">
        <v>9</v>
      </c>
      <c r="I58" s="22">
        <v>7.0000000000000009</v>
      </c>
      <c r="J58" s="24">
        <v>8</v>
      </c>
      <c r="K58" s="49" t="s">
        <v>27</v>
      </c>
      <c r="L58" s="43" t="s">
        <v>5</v>
      </c>
      <c r="M58" s="51" t="s">
        <v>16</v>
      </c>
      <c r="N58" s="24" t="str">
        <f t="shared" si="1"/>
        <v>Taken any drugsBoysCwm Taf UHB</v>
      </c>
      <c r="O58" s="24" t="str">
        <f t="shared" si="2"/>
        <v>Taken any drugsCwm Taf UHB</v>
      </c>
      <c r="P58" s="8">
        <f t="shared" si="10"/>
        <v>10</v>
      </c>
      <c r="Q58" s="88">
        <v>10</v>
      </c>
      <c r="R58" s="20" t="b">
        <v>1</v>
      </c>
      <c r="U58" s="21"/>
      <c r="V58" s="24"/>
    </row>
    <row r="59" spans="1:22" ht="15.75">
      <c r="A59" s="21" t="s">
        <v>6</v>
      </c>
      <c r="B59" s="2">
        <v>7.0000000000000007E-2</v>
      </c>
      <c r="C59" s="2">
        <v>0.06</v>
      </c>
      <c r="D59" s="22"/>
      <c r="E59" s="5">
        <f t="shared" si="9"/>
        <v>7.0000000000000009</v>
      </c>
      <c r="F59" s="18">
        <f t="shared" si="9"/>
        <v>6</v>
      </c>
      <c r="G59" s="22"/>
      <c r="H59" s="22">
        <v>7.0000000000000009</v>
      </c>
      <c r="I59" s="22">
        <v>6</v>
      </c>
      <c r="J59" s="24">
        <v>6</v>
      </c>
      <c r="K59" s="49" t="s">
        <v>27</v>
      </c>
      <c r="L59" s="43" t="s">
        <v>2</v>
      </c>
      <c r="M59" s="51" t="s">
        <v>16</v>
      </c>
      <c r="N59" s="24" t="str">
        <f t="shared" si="1"/>
        <v>Taken any drugsBoysAneurin Bevan UHB</v>
      </c>
      <c r="O59" s="24" t="str">
        <f t="shared" si="2"/>
        <v>Taken any drugsAneurin Bevan UHB</v>
      </c>
      <c r="P59" s="8">
        <f t="shared" si="10"/>
        <v>10</v>
      </c>
      <c r="Q59" s="88">
        <v>10</v>
      </c>
      <c r="R59" s="20" t="b">
        <v>1</v>
      </c>
      <c r="U59" s="21"/>
      <c r="V59" s="24"/>
    </row>
    <row r="60" spans="1:22" ht="15.75">
      <c r="A60" s="21" t="s">
        <v>14</v>
      </c>
      <c r="B60" s="3"/>
      <c r="C60" s="3"/>
      <c r="D60" s="24"/>
      <c r="E60" s="4"/>
      <c r="F60" s="15"/>
      <c r="G60" s="24"/>
      <c r="H60" s="24"/>
      <c r="I60" s="24"/>
      <c r="J60" s="24">
        <v>8</v>
      </c>
      <c r="K60" s="49" t="s">
        <v>27</v>
      </c>
      <c r="L60" s="43" t="s">
        <v>14</v>
      </c>
      <c r="M60" s="51" t="s">
        <v>16</v>
      </c>
      <c r="N60" s="24" t="str">
        <f t="shared" si="1"/>
        <v>Taken any drugsBoysWales</v>
      </c>
      <c r="O60" s="24" t="str">
        <f t="shared" si="2"/>
        <v>Taken any drugsWales</v>
      </c>
      <c r="P60" s="8" t="e">
        <f t="shared" si="10"/>
        <v>#N/A</v>
      </c>
      <c r="Q60" s="88">
        <v>0</v>
      </c>
      <c r="R60" s="20" t="s">
        <v>118</v>
      </c>
      <c r="U60" s="24"/>
      <c r="V60" s="24"/>
    </row>
    <row r="61" spans="1:22" ht="15.75">
      <c r="A61" s="21" t="s">
        <v>8</v>
      </c>
      <c r="B61" s="17">
        <v>0.33</v>
      </c>
      <c r="C61" s="17">
        <v>0.36</v>
      </c>
      <c r="D61" s="22"/>
      <c r="E61" s="5">
        <f t="shared" si="9"/>
        <v>33</v>
      </c>
      <c r="F61" s="18">
        <f t="shared" si="9"/>
        <v>36</v>
      </c>
      <c r="G61" s="22"/>
      <c r="H61" s="22">
        <v>33</v>
      </c>
      <c r="I61" s="22">
        <v>36</v>
      </c>
      <c r="J61" s="24">
        <v>35</v>
      </c>
      <c r="K61" s="49" t="s">
        <v>184</v>
      </c>
      <c r="L61" s="43" t="s">
        <v>3</v>
      </c>
      <c r="M61" s="51" t="s">
        <v>16</v>
      </c>
      <c r="N61" s="24" t="str">
        <f t="shared" si="1"/>
        <v>Have been bullied in the past two monthsBoysBetsi Cadwaladr UHB</v>
      </c>
      <c r="O61" s="24" t="str">
        <f t="shared" si="2"/>
        <v>Have been bullied in the past two monthsBetsi Cadwaladr UHB</v>
      </c>
      <c r="P61" s="8">
        <f>VLOOKUP(L61,$A$61:$I$67,8,)</f>
        <v>36</v>
      </c>
      <c r="Q61" s="88">
        <v>36</v>
      </c>
      <c r="R61" s="20" t="b">
        <v>1</v>
      </c>
      <c r="U61" s="21"/>
      <c r="V61" s="24"/>
    </row>
    <row r="62" spans="1:22" ht="15.75">
      <c r="A62" s="21" t="s">
        <v>2</v>
      </c>
      <c r="B62" s="17">
        <v>0.34</v>
      </c>
      <c r="C62" s="17">
        <v>0.43</v>
      </c>
      <c r="D62" s="22"/>
      <c r="E62" s="5">
        <f t="shared" si="9"/>
        <v>34</v>
      </c>
      <c r="F62" s="18">
        <f t="shared" si="9"/>
        <v>43</v>
      </c>
      <c r="G62" s="22"/>
      <c r="H62" s="22">
        <v>34</v>
      </c>
      <c r="I62" s="22">
        <v>43</v>
      </c>
      <c r="J62" s="24">
        <v>39</v>
      </c>
      <c r="K62" s="49" t="s">
        <v>184</v>
      </c>
      <c r="L62" s="43" t="s">
        <v>6</v>
      </c>
      <c r="M62" s="51" t="s">
        <v>16</v>
      </c>
      <c r="N62" s="24" t="str">
        <f t="shared" si="1"/>
        <v>Have been bullied in the past two monthsBoysPowys THB</v>
      </c>
      <c r="O62" s="24" t="str">
        <f t="shared" si="2"/>
        <v>Have been bullied in the past two monthsPowys THB</v>
      </c>
      <c r="P62" s="8">
        <f t="shared" ref="P62:P68" si="11">VLOOKUP(L62,$A$61:$I$67,8,)</f>
        <v>36</v>
      </c>
      <c r="Q62" s="88">
        <v>36</v>
      </c>
      <c r="R62" s="20" t="b">
        <v>1</v>
      </c>
      <c r="U62" s="21"/>
      <c r="V62" s="24"/>
    </row>
    <row r="63" spans="1:22" ht="15.75">
      <c r="A63" s="21" t="s">
        <v>3</v>
      </c>
      <c r="B63" s="17">
        <v>0.36</v>
      </c>
      <c r="C63" s="17">
        <v>0.39</v>
      </c>
      <c r="D63" s="22"/>
      <c r="E63" s="5">
        <f t="shared" si="9"/>
        <v>36</v>
      </c>
      <c r="F63" s="18">
        <f t="shared" si="9"/>
        <v>39</v>
      </c>
      <c r="G63" s="22"/>
      <c r="H63" s="22">
        <v>36</v>
      </c>
      <c r="I63" s="22">
        <v>39</v>
      </c>
      <c r="J63" s="24">
        <v>38</v>
      </c>
      <c r="K63" s="49" t="s">
        <v>184</v>
      </c>
      <c r="L63" s="43" t="s">
        <v>7</v>
      </c>
      <c r="M63" s="51" t="s">
        <v>16</v>
      </c>
      <c r="N63" s="24" t="str">
        <f t="shared" si="1"/>
        <v>Have been bullied in the past two monthsBoysHywel Dda UHB</v>
      </c>
      <c r="O63" s="24" t="str">
        <f t="shared" si="2"/>
        <v>Have been bullied in the past two monthsHywel Dda UHB</v>
      </c>
      <c r="P63" s="8">
        <f t="shared" si="11"/>
        <v>32</v>
      </c>
      <c r="Q63" s="88">
        <v>32</v>
      </c>
      <c r="R63" s="20" t="b">
        <v>1</v>
      </c>
      <c r="U63" s="24"/>
      <c r="V63" s="24"/>
    </row>
    <row r="64" spans="1:22" ht="15.75">
      <c r="A64" s="21" t="s">
        <v>4</v>
      </c>
      <c r="B64" s="17">
        <v>0.34</v>
      </c>
      <c r="C64" s="17">
        <v>0.38</v>
      </c>
      <c r="D64" s="22"/>
      <c r="E64" s="5">
        <f t="shared" si="9"/>
        <v>34</v>
      </c>
      <c r="F64" s="18">
        <f t="shared" si="9"/>
        <v>38</v>
      </c>
      <c r="G64" s="22"/>
      <c r="H64" s="22">
        <v>34</v>
      </c>
      <c r="I64" s="22">
        <v>38</v>
      </c>
      <c r="J64" s="24">
        <v>36</v>
      </c>
      <c r="K64" s="49" t="s">
        <v>184</v>
      </c>
      <c r="L64" s="43" t="s">
        <v>8</v>
      </c>
      <c r="M64" s="51" t="s">
        <v>16</v>
      </c>
      <c r="N64" s="24" t="str">
        <f t="shared" si="1"/>
        <v>Have been bullied in the past two monthsBoysABM UHB</v>
      </c>
      <c r="O64" s="24" t="str">
        <f t="shared" si="2"/>
        <v>Have been bullied in the past two monthsABM UHB</v>
      </c>
      <c r="P64" s="8">
        <f t="shared" si="11"/>
        <v>33</v>
      </c>
      <c r="Q64" s="88">
        <v>33</v>
      </c>
      <c r="R64" s="20" t="b">
        <v>1</v>
      </c>
      <c r="U64" s="21"/>
      <c r="V64" s="24"/>
    </row>
    <row r="65" spans="1:22" ht="15.75">
      <c r="A65" s="21" t="s">
        <v>5</v>
      </c>
      <c r="B65" s="17">
        <v>0.35</v>
      </c>
      <c r="C65" s="17">
        <v>0.42</v>
      </c>
      <c r="D65" s="22"/>
      <c r="E65" s="5">
        <f t="shared" si="9"/>
        <v>35</v>
      </c>
      <c r="F65" s="18">
        <f t="shared" si="9"/>
        <v>42</v>
      </c>
      <c r="G65" s="22"/>
      <c r="H65" s="22">
        <v>35</v>
      </c>
      <c r="I65" s="22">
        <v>42</v>
      </c>
      <c r="J65" s="24">
        <v>38</v>
      </c>
      <c r="K65" s="49" t="s">
        <v>184</v>
      </c>
      <c r="L65" s="43" t="s">
        <v>4</v>
      </c>
      <c r="M65" s="51" t="s">
        <v>16</v>
      </c>
      <c r="N65" s="24" t="str">
        <f t="shared" si="1"/>
        <v>Have been bullied in the past two monthsBoysCardiff and Vale UHB</v>
      </c>
      <c r="O65" s="24" t="str">
        <f t="shared" si="2"/>
        <v>Have been bullied in the past two monthsCardiff and Vale UHB</v>
      </c>
      <c r="P65" s="8">
        <f t="shared" si="11"/>
        <v>34</v>
      </c>
      <c r="Q65" s="88">
        <v>34</v>
      </c>
      <c r="R65" s="20" t="b">
        <v>1</v>
      </c>
      <c r="U65" s="21"/>
      <c r="V65" s="24"/>
    </row>
    <row r="66" spans="1:22" ht="15.75">
      <c r="A66" s="21" t="s">
        <v>7</v>
      </c>
      <c r="B66" s="17">
        <v>0.32</v>
      </c>
      <c r="C66" s="17">
        <v>0.32</v>
      </c>
      <c r="D66" s="22"/>
      <c r="E66" s="5">
        <f t="shared" si="9"/>
        <v>32</v>
      </c>
      <c r="F66" s="18">
        <f t="shared" si="9"/>
        <v>32</v>
      </c>
      <c r="G66" s="22"/>
      <c r="H66" s="22">
        <v>32</v>
      </c>
      <c r="I66" s="22">
        <v>32</v>
      </c>
      <c r="J66" s="24">
        <v>32</v>
      </c>
      <c r="K66" s="49" t="s">
        <v>184</v>
      </c>
      <c r="L66" s="43" t="s">
        <v>5</v>
      </c>
      <c r="M66" s="51" t="s">
        <v>16</v>
      </c>
      <c r="N66" s="24" t="str">
        <f t="shared" si="1"/>
        <v>Have been bullied in the past two monthsBoysCwm Taf UHB</v>
      </c>
      <c r="O66" s="24" t="str">
        <f t="shared" si="2"/>
        <v>Have been bullied in the past two monthsCwm Taf UHB</v>
      </c>
      <c r="P66" s="8">
        <f t="shared" si="11"/>
        <v>35</v>
      </c>
      <c r="Q66" s="88">
        <v>35</v>
      </c>
      <c r="R66" s="20" t="b">
        <v>1</v>
      </c>
      <c r="U66" s="21"/>
      <c r="V66" s="24"/>
    </row>
    <row r="67" spans="1:22" ht="15.75">
      <c r="A67" s="21" t="s">
        <v>6</v>
      </c>
      <c r="B67" s="17">
        <v>0.36</v>
      </c>
      <c r="C67" s="17">
        <v>0.38</v>
      </c>
      <c r="D67" s="22"/>
      <c r="E67" s="5">
        <f t="shared" si="9"/>
        <v>36</v>
      </c>
      <c r="F67" s="18">
        <f t="shared" si="9"/>
        <v>38</v>
      </c>
      <c r="G67" s="22"/>
      <c r="H67" s="22">
        <v>36</v>
      </c>
      <c r="I67" s="22">
        <v>38</v>
      </c>
      <c r="J67" s="24">
        <v>37</v>
      </c>
      <c r="K67" s="49" t="s">
        <v>184</v>
      </c>
      <c r="L67" s="43" t="s">
        <v>2</v>
      </c>
      <c r="M67" s="51" t="s">
        <v>16</v>
      </c>
      <c r="N67" s="24" t="str">
        <f t="shared" si="1"/>
        <v>Have been bullied in the past two monthsBoysAneurin Bevan UHB</v>
      </c>
      <c r="O67" s="24" t="str">
        <f t="shared" si="2"/>
        <v>Have been bullied in the past two monthsAneurin Bevan UHB</v>
      </c>
      <c r="P67" s="8">
        <f t="shared" si="11"/>
        <v>34</v>
      </c>
      <c r="Q67" s="88">
        <v>34</v>
      </c>
      <c r="R67" s="20" t="b">
        <v>1</v>
      </c>
      <c r="U67" s="21"/>
      <c r="V67" s="24"/>
    </row>
    <row r="68" spans="1:22" ht="15.75">
      <c r="A68" s="21" t="s">
        <v>14</v>
      </c>
      <c r="B68" s="3"/>
      <c r="C68" s="3"/>
      <c r="D68" s="24"/>
      <c r="E68" s="4"/>
      <c r="F68" s="15"/>
      <c r="G68" s="24"/>
      <c r="H68" s="24"/>
      <c r="I68" s="24"/>
      <c r="J68" s="24">
        <v>37</v>
      </c>
      <c r="K68" s="49" t="s">
        <v>184</v>
      </c>
      <c r="L68" s="43" t="s">
        <v>14</v>
      </c>
      <c r="M68" s="51" t="s">
        <v>16</v>
      </c>
      <c r="N68" s="24" t="str">
        <f t="shared" si="1"/>
        <v>Have been bullied in the past two monthsBoysWales</v>
      </c>
      <c r="O68" s="24" t="str">
        <f t="shared" si="2"/>
        <v>Have been bullied in the past two monthsWales</v>
      </c>
      <c r="P68" s="8" t="e">
        <f t="shared" si="11"/>
        <v>#N/A</v>
      </c>
      <c r="Q68" s="88">
        <v>0</v>
      </c>
      <c r="R68" s="20" t="s">
        <v>118</v>
      </c>
      <c r="U68" s="24"/>
      <c r="V68" s="24"/>
    </row>
    <row r="69" spans="1:22" ht="15.75">
      <c r="A69" s="21" t="s">
        <v>8</v>
      </c>
      <c r="B69" s="17">
        <v>0.12</v>
      </c>
      <c r="C69" s="17">
        <v>0.09</v>
      </c>
      <c r="D69" s="22"/>
      <c r="E69" s="5">
        <f t="shared" si="9"/>
        <v>12</v>
      </c>
      <c r="F69" s="18">
        <f t="shared" si="9"/>
        <v>9</v>
      </c>
      <c r="G69" s="22"/>
      <c r="H69" s="22">
        <v>12</v>
      </c>
      <c r="I69" s="22">
        <v>9</v>
      </c>
      <c r="J69" s="24">
        <v>11</v>
      </c>
      <c r="K69" s="49" t="s">
        <v>39</v>
      </c>
      <c r="L69" s="43" t="s">
        <v>3</v>
      </c>
      <c r="M69" s="51" t="s">
        <v>16</v>
      </c>
      <c r="N69" s="24" t="str">
        <f t="shared" si="1"/>
        <v>Tried e-cigarettes occasionally or regularlyBoysBetsi Cadwaladr UHB</v>
      </c>
      <c r="O69" s="24" t="str">
        <f t="shared" si="2"/>
        <v>Tried e-cigarettes occasionally or regularlyBetsi Cadwaladr UHB</v>
      </c>
      <c r="P69" s="8">
        <f>VLOOKUP(L69,$A$69:$I$75,8,)</f>
        <v>13</v>
      </c>
      <c r="Q69" s="88">
        <v>13</v>
      </c>
      <c r="R69" s="20" t="b">
        <v>1</v>
      </c>
      <c r="U69" s="21"/>
      <c r="V69" s="24"/>
    </row>
    <row r="70" spans="1:22" ht="15.75">
      <c r="A70" s="21" t="s">
        <v>2</v>
      </c>
      <c r="B70" s="17">
        <v>0.1</v>
      </c>
      <c r="C70" s="17">
        <v>0.12</v>
      </c>
      <c r="D70" s="22"/>
      <c r="E70" s="5">
        <f t="shared" si="9"/>
        <v>10</v>
      </c>
      <c r="F70" s="18">
        <f t="shared" si="9"/>
        <v>12</v>
      </c>
      <c r="G70" s="22"/>
      <c r="H70" s="22">
        <v>10</v>
      </c>
      <c r="I70" s="22">
        <v>12</v>
      </c>
      <c r="J70" s="24">
        <v>11</v>
      </c>
      <c r="K70" s="49" t="s">
        <v>39</v>
      </c>
      <c r="L70" s="43" t="s">
        <v>6</v>
      </c>
      <c r="M70" s="51" t="s">
        <v>16</v>
      </c>
      <c r="N70" s="24" t="str">
        <f t="shared" ref="N70:N108" si="12">TRIM(CONCATENATE(K70,"",M70,"",L70))</f>
        <v>Tried e-cigarettes occasionally or regularlyBoysPowys THB</v>
      </c>
      <c r="O70" s="24" t="str">
        <f t="shared" ref="O70:O109" si="13">TRIM(CONCATENATE(K70,"",L70))</f>
        <v>Tried e-cigarettes occasionally or regularlyPowys THB</v>
      </c>
      <c r="P70" s="8">
        <f t="shared" ref="P70:P76" si="14">VLOOKUP(L70,$A$69:$I$75,8,)</f>
        <v>8</v>
      </c>
      <c r="Q70" s="88">
        <v>8</v>
      </c>
      <c r="R70" s="20" t="b">
        <v>1</v>
      </c>
      <c r="U70" s="21"/>
      <c r="V70" s="24"/>
    </row>
    <row r="71" spans="1:22" ht="15.75">
      <c r="A71" s="21" t="s">
        <v>3</v>
      </c>
      <c r="B71" s="17">
        <v>0.13</v>
      </c>
      <c r="C71" s="17">
        <v>0.13</v>
      </c>
      <c r="D71" s="22"/>
      <c r="E71" s="5">
        <f t="shared" si="9"/>
        <v>13</v>
      </c>
      <c r="F71" s="18">
        <f t="shared" si="9"/>
        <v>13</v>
      </c>
      <c r="G71" s="22"/>
      <c r="H71" s="22">
        <v>13</v>
      </c>
      <c r="I71" s="22">
        <v>13</v>
      </c>
      <c r="J71" s="24">
        <v>13</v>
      </c>
      <c r="K71" s="49" t="s">
        <v>39</v>
      </c>
      <c r="L71" s="43" t="s">
        <v>7</v>
      </c>
      <c r="M71" s="51" t="s">
        <v>16</v>
      </c>
      <c r="N71" s="24" t="str">
        <f t="shared" si="12"/>
        <v>Tried e-cigarettes occasionally or regularlyBoysHywel Dda UHB</v>
      </c>
      <c r="O71" s="24" t="str">
        <f t="shared" si="13"/>
        <v>Tried e-cigarettes occasionally or regularlyHywel Dda UHB</v>
      </c>
      <c r="P71" s="8">
        <f t="shared" si="14"/>
        <v>8</v>
      </c>
      <c r="Q71" s="88">
        <v>8</v>
      </c>
      <c r="R71" s="20" t="b">
        <v>1</v>
      </c>
      <c r="U71" s="24"/>
      <c r="V71" s="24"/>
    </row>
    <row r="72" spans="1:22" ht="15.75">
      <c r="A72" s="21" t="s">
        <v>4</v>
      </c>
      <c r="B72" s="17">
        <v>0.19</v>
      </c>
      <c r="C72" s="17">
        <v>0.17</v>
      </c>
      <c r="D72" s="22"/>
      <c r="E72" s="5">
        <f t="shared" si="9"/>
        <v>19</v>
      </c>
      <c r="F72" s="18">
        <f t="shared" si="9"/>
        <v>17</v>
      </c>
      <c r="G72" s="22"/>
      <c r="H72" s="22">
        <v>19</v>
      </c>
      <c r="I72" s="22">
        <v>17</v>
      </c>
      <c r="J72" s="24">
        <v>18</v>
      </c>
      <c r="K72" s="49" t="s">
        <v>39</v>
      </c>
      <c r="L72" s="43" t="s">
        <v>8</v>
      </c>
      <c r="M72" s="51" t="s">
        <v>16</v>
      </c>
      <c r="N72" s="24" t="str">
        <f t="shared" si="12"/>
        <v>Tried e-cigarettes occasionally or regularlyBoysABM UHB</v>
      </c>
      <c r="O72" s="24" t="str">
        <f t="shared" si="13"/>
        <v>Tried e-cigarettes occasionally or regularlyABM UHB</v>
      </c>
      <c r="P72" s="8">
        <f t="shared" si="14"/>
        <v>12</v>
      </c>
      <c r="Q72" s="88">
        <v>12</v>
      </c>
      <c r="R72" s="20" t="b">
        <v>1</v>
      </c>
      <c r="U72" s="21"/>
      <c r="V72" s="24"/>
    </row>
    <row r="73" spans="1:22" ht="15.75">
      <c r="A73" s="21" t="s">
        <v>5</v>
      </c>
      <c r="B73" s="17">
        <v>0.2</v>
      </c>
      <c r="C73" s="17">
        <v>0.15</v>
      </c>
      <c r="D73" s="22"/>
      <c r="E73" s="5">
        <f t="shared" si="9"/>
        <v>20</v>
      </c>
      <c r="F73" s="18">
        <f t="shared" si="9"/>
        <v>15</v>
      </c>
      <c r="G73" s="22"/>
      <c r="H73" s="22">
        <v>20</v>
      </c>
      <c r="I73" s="22">
        <v>15</v>
      </c>
      <c r="J73" s="24">
        <v>18</v>
      </c>
      <c r="K73" s="49" t="s">
        <v>39</v>
      </c>
      <c r="L73" s="43" t="s">
        <v>4</v>
      </c>
      <c r="M73" s="51" t="s">
        <v>16</v>
      </c>
      <c r="N73" s="24" t="str">
        <f t="shared" si="12"/>
        <v>Tried e-cigarettes occasionally or regularlyBoysCardiff and Vale UHB</v>
      </c>
      <c r="O73" s="24" t="str">
        <f t="shared" si="13"/>
        <v>Tried e-cigarettes occasionally or regularlyCardiff and Vale UHB</v>
      </c>
      <c r="P73" s="8">
        <f t="shared" si="14"/>
        <v>19</v>
      </c>
      <c r="Q73" s="88">
        <v>19</v>
      </c>
      <c r="R73" s="20" t="b">
        <v>1</v>
      </c>
      <c r="U73" s="21"/>
      <c r="V73" s="24"/>
    </row>
    <row r="74" spans="1:22" ht="15.75">
      <c r="A74" s="21" t="s">
        <v>7</v>
      </c>
      <c r="B74" s="17">
        <v>0.08</v>
      </c>
      <c r="C74" s="17">
        <v>0.05</v>
      </c>
      <c r="D74" s="22"/>
      <c r="E74" s="5">
        <f t="shared" si="9"/>
        <v>8</v>
      </c>
      <c r="F74" s="18">
        <f t="shared" si="9"/>
        <v>5</v>
      </c>
      <c r="G74" s="22"/>
      <c r="H74" s="22">
        <v>8</v>
      </c>
      <c r="I74" s="22">
        <v>5</v>
      </c>
      <c r="J74" s="24">
        <v>7</v>
      </c>
      <c r="K74" s="49" t="s">
        <v>39</v>
      </c>
      <c r="L74" s="43" t="s">
        <v>5</v>
      </c>
      <c r="M74" s="51" t="s">
        <v>16</v>
      </c>
      <c r="N74" s="24" t="str">
        <f t="shared" si="12"/>
        <v>Tried e-cigarettes occasionally or regularlyBoysCwm Taf UHB</v>
      </c>
      <c r="O74" s="24" t="str">
        <f t="shared" si="13"/>
        <v>Tried e-cigarettes occasionally or regularlyCwm Taf UHB</v>
      </c>
      <c r="P74" s="8">
        <f t="shared" si="14"/>
        <v>20</v>
      </c>
      <c r="Q74" s="88">
        <v>20</v>
      </c>
      <c r="R74" s="20" t="b">
        <v>1</v>
      </c>
      <c r="U74" s="21"/>
      <c r="V74" s="24"/>
    </row>
    <row r="75" spans="1:22" ht="15.75">
      <c r="A75" s="21" t="s">
        <v>6</v>
      </c>
      <c r="B75" s="2">
        <v>0.08</v>
      </c>
      <c r="C75" s="2">
        <v>0.06</v>
      </c>
      <c r="D75" s="22"/>
      <c r="E75" s="5">
        <f t="shared" si="9"/>
        <v>8</v>
      </c>
      <c r="F75" s="18">
        <f t="shared" si="9"/>
        <v>6</v>
      </c>
      <c r="G75" s="22"/>
      <c r="H75" s="22">
        <v>8</v>
      </c>
      <c r="I75" s="22">
        <v>6</v>
      </c>
      <c r="J75" s="24">
        <v>7</v>
      </c>
      <c r="K75" s="49" t="s">
        <v>39</v>
      </c>
      <c r="L75" s="43" t="s">
        <v>2</v>
      </c>
      <c r="M75" s="51" t="s">
        <v>16</v>
      </c>
      <c r="N75" s="24" t="str">
        <f t="shared" si="12"/>
        <v>Tried e-cigarettes occasionally or regularlyBoysAneurin Bevan UHB</v>
      </c>
      <c r="O75" s="24" t="str">
        <f t="shared" si="13"/>
        <v>Tried e-cigarettes occasionally or regularlyAneurin Bevan UHB</v>
      </c>
      <c r="P75" s="8">
        <f t="shared" si="14"/>
        <v>10</v>
      </c>
      <c r="Q75" s="88">
        <v>10</v>
      </c>
      <c r="R75" s="20" t="b">
        <v>1</v>
      </c>
      <c r="U75" s="21"/>
      <c r="V75" s="24"/>
    </row>
    <row r="76" spans="1:22" ht="15.75">
      <c r="A76" s="21" t="s">
        <v>14</v>
      </c>
      <c r="B76" s="3"/>
      <c r="C76" s="3"/>
      <c r="D76" s="24"/>
      <c r="E76" s="4"/>
      <c r="F76" s="15"/>
      <c r="G76" s="24"/>
      <c r="H76" s="24"/>
      <c r="I76" s="24"/>
      <c r="J76" s="24">
        <v>12</v>
      </c>
      <c r="K76" s="49" t="s">
        <v>39</v>
      </c>
      <c r="L76" s="43" t="s">
        <v>14</v>
      </c>
      <c r="M76" s="51" t="s">
        <v>16</v>
      </c>
      <c r="N76" s="24" t="str">
        <f t="shared" si="12"/>
        <v>Tried e-cigarettes occasionally or regularlyBoysWales</v>
      </c>
      <c r="O76" s="24" t="str">
        <f t="shared" si="13"/>
        <v>Tried e-cigarettes occasionally or regularlyWales</v>
      </c>
      <c r="P76" s="8" t="e">
        <f t="shared" si="14"/>
        <v>#N/A</v>
      </c>
      <c r="Q76" s="88">
        <v>0</v>
      </c>
      <c r="R76" s="20" t="s">
        <v>118</v>
      </c>
      <c r="U76" s="24"/>
      <c r="V76" s="24"/>
    </row>
    <row r="77" spans="1:22" ht="15.75">
      <c r="A77" s="21" t="s">
        <v>8</v>
      </c>
      <c r="B77" s="17">
        <v>0.86</v>
      </c>
      <c r="C77" s="17">
        <v>0.8</v>
      </c>
      <c r="D77" s="22"/>
      <c r="E77" s="5">
        <f t="shared" si="9"/>
        <v>86</v>
      </c>
      <c r="F77" s="18">
        <f t="shared" si="9"/>
        <v>80</v>
      </c>
      <c r="G77" s="22"/>
      <c r="H77" s="22">
        <v>86</v>
      </c>
      <c r="I77" s="22">
        <v>80</v>
      </c>
      <c r="J77" s="24">
        <v>83</v>
      </c>
      <c r="K77" s="49" t="s">
        <v>30</v>
      </c>
      <c r="L77" s="43" t="s">
        <v>3</v>
      </c>
      <c r="M77" s="51" t="s">
        <v>16</v>
      </c>
      <c r="N77" s="24" t="str">
        <f t="shared" si="12"/>
        <v>Scoring 6+ on life satisfactionBoysBetsi Cadwaladr UHB</v>
      </c>
      <c r="O77" s="24" t="str">
        <f t="shared" si="13"/>
        <v>Scoring 6+ on life satisfactionBetsi Cadwaladr UHB</v>
      </c>
      <c r="P77" s="8">
        <f>VLOOKUP(L77,$A$77:$I$83,8,)</f>
        <v>88</v>
      </c>
      <c r="Q77" s="88">
        <v>88</v>
      </c>
      <c r="R77" s="20" t="b">
        <v>1</v>
      </c>
      <c r="U77" s="21"/>
      <c r="V77" s="24"/>
    </row>
    <row r="78" spans="1:22" ht="15.75">
      <c r="A78" s="21" t="s">
        <v>2</v>
      </c>
      <c r="B78" s="17">
        <v>0.86</v>
      </c>
      <c r="C78" s="17">
        <v>0.77</v>
      </c>
      <c r="D78" s="22"/>
      <c r="E78" s="5">
        <f t="shared" si="9"/>
        <v>86</v>
      </c>
      <c r="F78" s="18">
        <f t="shared" si="9"/>
        <v>77</v>
      </c>
      <c r="G78" s="22"/>
      <c r="H78" s="22">
        <v>86</v>
      </c>
      <c r="I78" s="22">
        <v>77</v>
      </c>
      <c r="J78" s="24">
        <v>81</v>
      </c>
      <c r="K78" s="49" t="s">
        <v>30</v>
      </c>
      <c r="L78" s="43" t="s">
        <v>6</v>
      </c>
      <c r="M78" s="51" t="s">
        <v>16</v>
      </c>
      <c r="N78" s="24" t="str">
        <f t="shared" si="12"/>
        <v>Scoring 6+ on life satisfactionBoysPowys THB</v>
      </c>
      <c r="O78" s="24" t="str">
        <f t="shared" si="13"/>
        <v>Scoring 6+ on life satisfactionPowys THB</v>
      </c>
      <c r="P78" s="8">
        <f t="shared" ref="P78:P83" si="15">VLOOKUP(L78,$A$77:$I$83,8,)</f>
        <v>85</v>
      </c>
      <c r="Q78" s="88">
        <v>85</v>
      </c>
      <c r="R78" s="20" t="b">
        <v>1</v>
      </c>
      <c r="U78" s="21"/>
      <c r="V78" s="24"/>
    </row>
    <row r="79" spans="1:22" ht="15.75">
      <c r="A79" s="21" t="s">
        <v>3</v>
      </c>
      <c r="B79" s="17">
        <v>0.88</v>
      </c>
      <c r="C79" s="17">
        <v>0.81</v>
      </c>
      <c r="D79" s="22"/>
      <c r="E79" s="5">
        <f t="shared" si="9"/>
        <v>88</v>
      </c>
      <c r="F79" s="18">
        <f t="shared" si="9"/>
        <v>81</v>
      </c>
      <c r="G79" s="22"/>
      <c r="H79" s="22">
        <v>88</v>
      </c>
      <c r="I79" s="22">
        <v>81</v>
      </c>
      <c r="J79" s="24">
        <v>84</v>
      </c>
      <c r="K79" s="49" t="s">
        <v>30</v>
      </c>
      <c r="L79" s="43" t="s">
        <v>7</v>
      </c>
      <c r="M79" s="51" t="s">
        <v>16</v>
      </c>
      <c r="N79" s="24" t="str">
        <f t="shared" si="12"/>
        <v>Scoring 6+ on life satisfactionBoysHywel Dda UHB</v>
      </c>
      <c r="O79" s="24" t="str">
        <f t="shared" si="13"/>
        <v>Scoring 6+ on life satisfactionHywel Dda UHB</v>
      </c>
      <c r="P79" s="8">
        <f t="shared" si="15"/>
        <v>85</v>
      </c>
      <c r="Q79" s="88">
        <v>85</v>
      </c>
      <c r="R79" s="20" t="b">
        <v>1</v>
      </c>
      <c r="U79" s="24"/>
      <c r="V79" s="24"/>
    </row>
    <row r="80" spans="1:22" ht="15.75">
      <c r="A80" s="21" t="s">
        <v>4</v>
      </c>
      <c r="B80" s="17">
        <v>0.86</v>
      </c>
      <c r="C80" s="17">
        <v>0.79</v>
      </c>
      <c r="D80" s="22"/>
      <c r="E80" s="5">
        <f t="shared" si="9"/>
        <v>86</v>
      </c>
      <c r="F80" s="18">
        <f t="shared" si="9"/>
        <v>79</v>
      </c>
      <c r="G80" s="22"/>
      <c r="H80" s="22">
        <v>86</v>
      </c>
      <c r="I80" s="22">
        <v>79</v>
      </c>
      <c r="J80" s="24">
        <v>82</v>
      </c>
      <c r="K80" s="49" t="s">
        <v>30</v>
      </c>
      <c r="L80" s="43" t="s">
        <v>8</v>
      </c>
      <c r="M80" s="51" t="s">
        <v>16</v>
      </c>
      <c r="N80" s="24" t="str">
        <f t="shared" si="12"/>
        <v>Scoring 6+ on life satisfactionBoysABM UHB</v>
      </c>
      <c r="O80" s="24" t="str">
        <f t="shared" si="13"/>
        <v>Scoring 6+ on life satisfactionABM UHB</v>
      </c>
      <c r="P80" s="8">
        <f t="shared" si="15"/>
        <v>86</v>
      </c>
      <c r="Q80" s="88">
        <v>86</v>
      </c>
      <c r="R80" s="20" t="b">
        <v>1</v>
      </c>
      <c r="U80" s="21"/>
      <c r="V80" s="24"/>
    </row>
    <row r="81" spans="1:22" ht="15.75">
      <c r="A81" s="21" t="s">
        <v>5</v>
      </c>
      <c r="B81" s="17">
        <v>0.86</v>
      </c>
      <c r="C81" s="17">
        <v>0.74</v>
      </c>
      <c r="D81" s="22"/>
      <c r="E81" s="5">
        <f t="shared" si="9"/>
        <v>86</v>
      </c>
      <c r="F81" s="18">
        <f t="shared" si="9"/>
        <v>74</v>
      </c>
      <c r="G81" s="22"/>
      <c r="H81" s="22">
        <v>86</v>
      </c>
      <c r="I81" s="22">
        <v>74</v>
      </c>
      <c r="J81" s="24">
        <v>81</v>
      </c>
      <c r="K81" s="49" t="s">
        <v>30</v>
      </c>
      <c r="L81" s="43" t="s">
        <v>4</v>
      </c>
      <c r="M81" s="51" t="s">
        <v>16</v>
      </c>
      <c r="N81" s="24" t="str">
        <f t="shared" si="12"/>
        <v>Scoring 6+ on life satisfactionBoysCardiff and Vale UHB</v>
      </c>
      <c r="O81" s="24" t="str">
        <f t="shared" si="13"/>
        <v>Scoring 6+ on life satisfactionCardiff and Vale UHB</v>
      </c>
      <c r="P81" s="8">
        <f t="shared" si="15"/>
        <v>86</v>
      </c>
      <c r="Q81" s="88">
        <v>86</v>
      </c>
      <c r="R81" s="20" t="b">
        <v>1</v>
      </c>
      <c r="U81" s="21"/>
      <c r="V81" s="24"/>
    </row>
    <row r="82" spans="1:22" ht="15.75">
      <c r="A82" s="21" t="s">
        <v>7</v>
      </c>
      <c r="B82" s="17">
        <v>0.85</v>
      </c>
      <c r="C82" s="17">
        <v>0.79</v>
      </c>
      <c r="D82" s="22"/>
      <c r="E82" s="5">
        <f t="shared" si="9"/>
        <v>85</v>
      </c>
      <c r="F82" s="18">
        <f t="shared" si="9"/>
        <v>79</v>
      </c>
      <c r="G82" s="22"/>
      <c r="H82" s="22">
        <v>85</v>
      </c>
      <c r="I82" s="22">
        <v>79</v>
      </c>
      <c r="J82" s="24">
        <v>82</v>
      </c>
      <c r="K82" s="49" t="s">
        <v>30</v>
      </c>
      <c r="L82" s="43" t="s">
        <v>5</v>
      </c>
      <c r="M82" s="51" t="s">
        <v>16</v>
      </c>
      <c r="N82" s="24" t="str">
        <f t="shared" si="12"/>
        <v>Scoring 6+ on life satisfactionBoysCwm Taf UHB</v>
      </c>
      <c r="O82" s="24" t="str">
        <f t="shared" si="13"/>
        <v>Scoring 6+ on life satisfactionCwm Taf UHB</v>
      </c>
      <c r="P82" s="8">
        <f t="shared" si="15"/>
        <v>86</v>
      </c>
      <c r="Q82" s="88">
        <v>86</v>
      </c>
      <c r="R82" s="20" t="b">
        <v>1</v>
      </c>
      <c r="U82" s="21"/>
      <c r="V82" s="24"/>
    </row>
    <row r="83" spans="1:22" ht="15.75">
      <c r="A83" s="21" t="s">
        <v>6</v>
      </c>
      <c r="B83" s="2">
        <v>0.85</v>
      </c>
      <c r="C83" s="2">
        <v>0.8</v>
      </c>
      <c r="D83" s="22"/>
      <c r="E83" s="5">
        <f t="shared" si="9"/>
        <v>85</v>
      </c>
      <c r="F83" s="18">
        <f t="shared" si="9"/>
        <v>80</v>
      </c>
      <c r="G83" s="22"/>
      <c r="H83" s="22">
        <v>85</v>
      </c>
      <c r="I83" s="22">
        <v>80</v>
      </c>
      <c r="J83" s="24">
        <v>83</v>
      </c>
      <c r="K83" s="49" t="s">
        <v>30</v>
      </c>
      <c r="L83" s="43" t="s">
        <v>2</v>
      </c>
      <c r="M83" s="51" t="s">
        <v>16</v>
      </c>
      <c r="N83" s="24" t="str">
        <f t="shared" si="12"/>
        <v>Scoring 6+ on life satisfactionBoysAneurin Bevan UHB</v>
      </c>
      <c r="O83" s="24" t="str">
        <f t="shared" si="13"/>
        <v>Scoring 6+ on life satisfactionAneurin Bevan UHB</v>
      </c>
      <c r="P83" s="8">
        <f t="shared" si="15"/>
        <v>86</v>
      </c>
      <c r="Q83" s="88">
        <v>86</v>
      </c>
      <c r="R83" s="20" t="b">
        <v>1</v>
      </c>
      <c r="U83" s="21"/>
      <c r="V83" s="24"/>
    </row>
    <row r="84" spans="1:22" ht="15.75">
      <c r="A84" s="21" t="s">
        <v>14</v>
      </c>
      <c r="B84" s="3"/>
      <c r="C84" s="3"/>
      <c r="D84" s="24"/>
      <c r="E84" s="4"/>
      <c r="F84" s="15"/>
      <c r="G84" s="24"/>
      <c r="H84" s="24"/>
      <c r="I84" s="24"/>
      <c r="J84" s="24">
        <v>83</v>
      </c>
      <c r="K84" s="49" t="s">
        <v>30</v>
      </c>
      <c r="L84" s="43" t="s">
        <v>14</v>
      </c>
      <c r="M84" s="51" t="s">
        <v>16</v>
      </c>
      <c r="N84" s="24" t="str">
        <f t="shared" si="12"/>
        <v>Scoring 6+ on life satisfactionBoysWales</v>
      </c>
      <c r="O84" s="24" t="str">
        <f t="shared" si="13"/>
        <v>Scoring 6+ on life satisfactionWales</v>
      </c>
      <c r="P84" s="8" t="e">
        <f>VLOOKUP(L84,$A$77:$I$83,8,)</f>
        <v>#N/A</v>
      </c>
      <c r="Q84" s="88">
        <v>0</v>
      </c>
      <c r="R84" s="20" t="s">
        <v>118</v>
      </c>
      <c r="U84" s="24"/>
      <c r="V84" s="24"/>
    </row>
    <row r="85" spans="1:22" ht="15.75">
      <c r="A85" s="21" t="s">
        <v>8</v>
      </c>
      <c r="B85" s="17">
        <v>0.18</v>
      </c>
      <c r="C85" s="17">
        <v>0.09</v>
      </c>
      <c r="D85" s="22"/>
      <c r="E85" s="5">
        <f t="shared" si="9"/>
        <v>18</v>
      </c>
      <c r="F85" s="18">
        <f t="shared" si="9"/>
        <v>9</v>
      </c>
      <c r="G85" s="22"/>
      <c r="H85" s="22">
        <v>18</v>
      </c>
      <c r="I85" s="22">
        <v>9</v>
      </c>
      <c r="J85" s="24">
        <v>14</v>
      </c>
      <c r="K85" s="49" t="s">
        <v>31</v>
      </c>
      <c r="L85" s="43" t="s">
        <v>3</v>
      </c>
      <c r="M85" s="51" t="s">
        <v>16</v>
      </c>
      <c r="N85" s="24" t="str">
        <f t="shared" si="12"/>
        <v>Active 60 mins every dayBoysBetsi Cadwaladr UHB</v>
      </c>
      <c r="O85" s="24" t="str">
        <f t="shared" si="13"/>
        <v>Active 60 mins every dayBetsi Cadwaladr UHB</v>
      </c>
      <c r="P85" s="8">
        <f>VLOOKUP(L85,$A$85:$I$91,8,)</f>
        <v>22</v>
      </c>
      <c r="Q85" s="88">
        <v>22</v>
      </c>
      <c r="R85" s="20" t="b">
        <v>1</v>
      </c>
      <c r="U85" s="21"/>
      <c r="V85" s="24"/>
    </row>
    <row r="86" spans="1:22" ht="15.75">
      <c r="A86" s="21" t="s">
        <v>2</v>
      </c>
      <c r="B86" s="17">
        <v>0.21</v>
      </c>
      <c r="C86" s="17">
        <v>0.1</v>
      </c>
      <c r="D86" s="22"/>
      <c r="E86" s="5">
        <f t="shared" si="9"/>
        <v>21</v>
      </c>
      <c r="F86" s="18">
        <f t="shared" si="9"/>
        <v>10</v>
      </c>
      <c r="G86" s="22"/>
      <c r="H86" s="22">
        <v>21</v>
      </c>
      <c r="I86" s="22">
        <v>10</v>
      </c>
      <c r="J86" s="24">
        <v>15</v>
      </c>
      <c r="K86" s="49" t="s">
        <v>31</v>
      </c>
      <c r="L86" s="43" t="s">
        <v>6</v>
      </c>
      <c r="M86" s="51" t="s">
        <v>16</v>
      </c>
      <c r="N86" s="24" t="str">
        <f t="shared" si="12"/>
        <v>Active 60 mins every dayBoysPowys THB</v>
      </c>
      <c r="O86" s="24" t="str">
        <f t="shared" si="13"/>
        <v>Active 60 mins every dayPowys THB</v>
      </c>
      <c r="P86" s="8">
        <f t="shared" ref="P86:P92" si="16">VLOOKUP(L86,$A$85:$I$91,8,)</f>
        <v>22</v>
      </c>
      <c r="Q86" s="88">
        <v>22</v>
      </c>
      <c r="R86" s="20" t="b">
        <v>1</v>
      </c>
      <c r="U86" s="21"/>
      <c r="V86" s="24"/>
    </row>
    <row r="87" spans="1:22" ht="15.75">
      <c r="A87" s="21" t="s">
        <v>3</v>
      </c>
      <c r="B87" s="17">
        <v>0.22</v>
      </c>
      <c r="C87" s="17">
        <v>0.11</v>
      </c>
      <c r="D87" s="22"/>
      <c r="E87" s="5">
        <f t="shared" si="9"/>
        <v>22</v>
      </c>
      <c r="F87" s="18">
        <f t="shared" si="9"/>
        <v>11</v>
      </c>
      <c r="G87" s="22"/>
      <c r="H87" s="22">
        <v>22</v>
      </c>
      <c r="I87" s="22">
        <v>11</v>
      </c>
      <c r="J87" s="24">
        <v>17</v>
      </c>
      <c r="K87" s="49" t="s">
        <v>31</v>
      </c>
      <c r="L87" s="43" t="s">
        <v>7</v>
      </c>
      <c r="M87" s="51" t="s">
        <v>16</v>
      </c>
      <c r="N87" s="24" t="str">
        <f t="shared" si="12"/>
        <v>Active 60 mins every dayBoysHywel Dda UHB</v>
      </c>
      <c r="O87" s="24" t="str">
        <f t="shared" si="13"/>
        <v>Active 60 mins every dayHywel Dda UHB</v>
      </c>
      <c r="P87" s="8">
        <f t="shared" si="16"/>
        <v>21</v>
      </c>
      <c r="Q87" s="88">
        <v>21</v>
      </c>
      <c r="R87" s="20" t="b">
        <v>1</v>
      </c>
      <c r="U87" s="24"/>
      <c r="V87" s="24"/>
    </row>
    <row r="88" spans="1:22" ht="15.75">
      <c r="A88" s="21" t="s">
        <v>4</v>
      </c>
      <c r="B88" s="17">
        <v>0.19</v>
      </c>
      <c r="C88" s="17">
        <v>0.12</v>
      </c>
      <c r="D88" s="22"/>
      <c r="E88" s="5">
        <f t="shared" si="9"/>
        <v>19</v>
      </c>
      <c r="F88" s="18">
        <f t="shared" si="9"/>
        <v>12</v>
      </c>
      <c r="G88" s="22"/>
      <c r="H88" s="22">
        <v>19</v>
      </c>
      <c r="I88" s="22">
        <v>12</v>
      </c>
      <c r="J88" s="24">
        <v>15</v>
      </c>
      <c r="K88" s="49" t="s">
        <v>31</v>
      </c>
      <c r="L88" s="43" t="s">
        <v>8</v>
      </c>
      <c r="M88" s="51" t="s">
        <v>16</v>
      </c>
      <c r="N88" s="24" t="str">
        <f t="shared" si="12"/>
        <v>Active 60 mins every dayBoysABM UHB</v>
      </c>
      <c r="O88" s="24" t="str">
        <f t="shared" si="13"/>
        <v>Active 60 mins every dayABM UHB</v>
      </c>
      <c r="P88" s="8">
        <f t="shared" si="16"/>
        <v>18</v>
      </c>
      <c r="Q88" s="88">
        <v>18</v>
      </c>
      <c r="R88" s="20" t="b">
        <v>1</v>
      </c>
      <c r="U88" s="21"/>
      <c r="V88" s="24"/>
    </row>
    <row r="89" spans="1:22" ht="15.75">
      <c r="A89" s="21" t="s">
        <v>5</v>
      </c>
      <c r="B89" s="17">
        <v>0.18</v>
      </c>
      <c r="C89" s="17">
        <v>0.13</v>
      </c>
      <c r="D89" s="22"/>
      <c r="E89" s="5">
        <f t="shared" si="9"/>
        <v>18</v>
      </c>
      <c r="F89" s="18">
        <f t="shared" si="9"/>
        <v>13</v>
      </c>
      <c r="G89" s="22"/>
      <c r="H89" s="22">
        <v>18</v>
      </c>
      <c r="I89" s="22">
        <v>13</v>
      </c>
      <c r="J89" s="24">
        <v>16</v>
      </c>
      <c r="K89" s="49" t="s">
        <v>31</v>
      </c>
      <c r="L89" s="43" t="s">
        <v>4</v>
      </c>
      <c r="M89" s="51" t="s">
        <v>16</v>
      </c>
      <c r="N89" s="24" t="str">
        <f t="shared" si="12"/>
        <v>Active 60 mins every dayBoysCardiff and Vale UHB</v>
      </c>
      <c r="O89" s="24" t="str">
        <f t="shared" si="13"/>
        <v>Active 60 mins every dayCardiff and Vale UHB</v>
      </c>
      <c r="P89" s="8">
        <f t="shared" si="16"/>
        <v>19</v>
      </c>
      <c r="Q89" s="88">
        <v>19</v>
      </c>
      <c r="R89" s="20" t="b">
        <v>1</v>
      </c>
      <c r="U89" s="21"/>
      <c r="V89" s="24"/>
    </row>
    <row r="90" spans="1:22" ht="15.75">
      <c r="A90" s="21" t="s">
        <v>7</v>
      </c>
      <c r="B90" s="17">
        <v>0.21</v>
      </c>
      <c r="C90" s="17">
        <v>0.11</v>
      </c>
      <c r="D90" s="22"/>
      <c r="E90" s="5">
        <f t="shared" si="9"/>
        <v>21</v>
      </c>
      <c r="F90" s="18">
        <f t="shared" si="9"/>
        <v>11</v>
      </c>
      <c r="G90" s="22"/>
      <c r="H90" s="22">
        <v>21</v>
      </c>
      <c r="I90" s="22">
        <v>11</v>
      </c>
      <c r="J90" s="24">
        <v>16</v>
      </c>
      <c r="K90" s="49" t="s">
        <v>31</v>
      </c>
      <c r="L90" s="43" t="s">
        <v>5</v>
      </c>
      <c r="M90" s="51" t="s">
        <v>16</v>
      </c>
      <c r="N90" s="24" t="str">
        <f t="shared" si="12"/>
        <v>Active 60 mins every dayBoysCwm Taf UHB</v>
      </c>
      <c r="O90" s="24" t="str">
        <f t="shared" si="13"/>
        <v>Active 60 mins every dayCwm Taf UHB</v>
      </c>
      <c r="P90" s="8">
        <f t="shared" si="16"/>
        <v>18</v>
      </c>
      <c r="Q90" s="88">
        <v>18</v>
      </c>
      <c r="R90" s="20" t="b">
        <v>1</v>
      </c>
      <c r="U90" s="21"/>
      <c r="V90" s="24"/>
    </row>
    <row r="91" spans="1:22" ht="15.75">
      <c r="A91" s="21" t="s">
        <v>6</v>
      </c>
      <c r="B91" s="2">
        <v>0.22</v>
      </c>
      <c r="C91" s="2">
        <v>0.1</v>
      </c>
      <c r="D91" s="22"/>
      <c r="E91" s="5">
        <f t="shared" si="9"/>
        <v>22</v>
      </c>
      <c r="F91" s="18">
        <f t="shared" si="9"/>
        <v>10</v>
      </c>
      <c r="G91" s="22"/>
      <c r="H91" s="22">
        <v>22</v>
      </c>
      <c r="I91" s="22">
        <v>10</v>
      </c>
      <c r="J91" s="24">
        <v>17</v>
      </c>
      <c r="K91" s="49" t="s">
        <v>31</v>
      </c>
      <c r="L91" s="43" t="s">
        <v>2</v>
      </c>
      <c r="M91" s="51" t="s">
        <v>16</v>
      </c>
      <c r="N91" s="24" t="str">
        <f t="shared" si="12"/>
        <v>Active 60 mins every dayBoysAneurin Bevan UHB</v>
      </c>
      <c r="O91" s="24" t="str">
        <f t="shared" si="13"/>
        <v>Active 60 mins every dayAneurin Bevan UHB</v>
      </c>
      <c r="P91" s="8">
        <f t="shared" si="16"/>
        <v>21</v>
      </c>
      <c r="Q91" s="88">
        <v>21</v>
      </c>
      <c r="R91" s="20" t="b">
        <v>1</v>
      </c>
      <c r="U91" s="21"/>
      <c r="V91" s="24"/>
    </row>
    <row r="92" spans="1:22" ht="15.75">
      <c r="A92" s="21" t="s">
        <v>14</v>
      </c>
      <c r="B92" s="3"/>
      <c r="C92" s="3"/>
      <c r="D92" s="24"/>
      <c r="E92" s="4"/>
      <c r="F92" s="15"/>
      <c r="G92" s="24"/>
      <c r="H92" s="24"/>
      <c r="I92" s="24"/>
      <c r="J92" s="24">
        <v>15</v>
      </c>
      <c r="K92" s="49" t="s">
        <v>31</v>
      </c>
      <c r="L92" s="43" t="s">
        <v>14</v>
      </c>
      <c r="M92" s="51" t="s">
        <v>16</v>
      </c>
      <c r="N92" s="24" t="str">
        <f t="shared" si="12"/>
        <v>Active 60 mins every dayBoysWales</v>
      </c>
      <c r="O92" s="24" t="str">
        <f t="shared" si="13"/>
        <v>Active 60 mins every dayWales</v>
      </c>
      <c r="P92" s="8" t="e">
        <f t="shared" si="16"/>
        <v>#N/A</v>
      </c>
      <c r="Q92" s="88">
        <v>0</v>
      </c>
      <c r="R92" s="20" t="s">
        <v>118</v>
      </c>
      <c r="U92" s="24"/>
      <c r="V92" s="24"/>
    </row>
    <row r="93" spans="1:22" ht="15.75">
      <c r="A93" s="21" t="s">
        <v>8</v>
      </c>
      <c r="B93" s="17">
        <v>0.25</v>
      </c>
      <c r="C93" s="17">
        <v>0.22</v>
      </c>
      <c r="D93" s="22"/>
      <c r="E93" s="5">
        <f>B93*100</f>
        <v>25</v>
      </c>
      <c r="F93" s="18">
        <f>C93*100</f>
        <v>22</v>
      </c>
      <c r="G93" s="22"/>
      <c r="H93" s="22">
        <v>25</v>
      </c>
      <c r="I93" s="22">
        <v>22</v>
      </c>
      <c r="J93" s="24">
        <v>23</v>
      </c>
      <c r="K93" s="49" t="s">
        <v>19</v>
      </c>
      <c r="L93" s="43" t="s">
        <v>3</v>
      </c>
      <c r="M93" s="51" t="s">
        <v>16</v>
      </c>
      <c r="N93" s="24" t="str">
        <f t="shared" si="12"/>
        <v>Walking or cycling to schoolBoysBetsi Cadwaladr UHB</v>
      </c>
      <c r="O93" s="24" t="str">
        <f t="shared" si="13"/>
        <v>Walking or cycling to schoolBetsi Cadwaladr UHB</v>
      </c>
      <c r="P93" s="8">
        <f>VLOOKUP(L93,$A$93:$I$99,8,0)</f>
        <v>36</v>
      </c>
      <c r="Q93" s="88">
        <v>36</v>
      </c>
      <c r="R93" s="20" t="b">
        <v>1</v>
      </c>
      <c r="U93" s="21"/>
      <c r="V93" s="24"/>
    </row>
    <row r="94" spans="1:22" ht="15.75">
      <c r="A94" s="21" t="s">
        <v>2</v>
      </c>
      <c r="B94" s="17">
        <v>0.44</v>
      </c>
      <c r="C94" s="17">
        <v>0.38</v>
      </c>
      <c r="D94" s="22"/>
      <c r="E94" s="5">
        <f t="shared" ref="E94:F99" si="17">B94*100</f>
        <v>44</v>
      </c>
      <c r="F94" s="18">
        <f t="shared" si="17"/>
        <v>38</v>
      </c>
      <c r="G94" s="22"/>
      <c r="H94" s="22">
        <v>44</v>
      </c>
      <c r="I94" s="22">
        <v>38</v>
      </c>
      <c r="J94" s="24">
        <v>41</v>
      </c>
      <c r="K94" s="49" t="s">
        <v>19</v>
      </c>
      <c r="L94" s="43" t="s">
        <v>6</v>
      </c>
      <c r="M94" s="51" t="s">
        <v>16</v>
      </c>
      <c r="N94" s="24" t="str">
        <f t="shared" si="12"/>
        <v>Walking or cycling to schoolBoysPowys THB</v>
      </c>
      <c r="O94" s="24" t="str">
        <f t="shared" si="13"/>
        <v>Walking or cycling to schoolPowys THB</v>
      </c>
      <c r="P94" s="8">
        <f t="shared" ref="P94:P100" si="18">VLOOKUP(L94,$A$93:$I$99,8,0)</f>
        <v>22</v>
      </c>
      <c r="Q94" s="88">
        <v>22</v>
      </c>
      <c r="R94" s="20" t="b">
        <v>1</v>
      </c>
      <c r="U94" s="21"/>
      <c r="V94" s="24"/>
    </row>
    <row r="95" spans="1:22" ht="15.75">
      <c r="A95" s="21" t="s">
        <v>3</v>
      </c>
      <c r="B95" s="17">
        <v>0.36</v>
      </c>
      <c r="C95" s="17">
        <v>0.34</v>
      </c>
      <c r="D95" s="22"/>
      <c r="E95" s="5">
        <f t="shared" si="17"/>
        <v>36</v>
      </c>
      <c r="F95" s="18">
        <f t="shared" si="17"/>
        <v>34</v>
      </c>
      <c r="G95" s="22"/>
      <c r="H95" s="22">
        <v>36</v>
      </c>
      <c r="I95" s="22">
        <v>34</v>
      </c>
      <c r="J95" s="24">
        <v>35</v>
      </c>
      <c r="K95" s="49" t="s">
        <v>19</v>
      </c>
      <c r="L95" s="43" t="s">
        <v>7</v>
      </c>
      <c r="M95" s="51" t="s">
        <v>16</v>
      </c>
      <c r="N95" s="24" t="str">
        <f t="shared" si="12"/>
        <v>Walking or cycling to schoolBoysHywel Dda UHB</v>
      </c>
      <c r="O95" s="24" t="str">
        <f t="shared" si="13"/>
        <v>Walking or cycling to schoolHywel Dda UHB</v>
      </c>
      <c r="P95" s="8">
        <f t="shared" si="18"/>
        <v>19</v>
      </c>
      <c r="Q95" s="88">
        <v>19</v>
      </c>
      <c r="R95" s="20" t="b">
        <v>1</v>
      </c>
      <c r="U95" s="24"/>
      <c r="V95" s="24"/>
    </row>
    <row r="96" spans="1:22" ht="15.75">
      <c r="A96" s="21" t="s">
        <v>4</v>
      </c>
      <c r="B96" s="17">
        <v>0.48</v>
      </c>
      <c r="C96" s="17">
        <v>0.4</v>
      </c>
      <c r="D96" s="22"/>
      <c r="E96" s="5">
        <f t="shared" si="17"/>
        <v>48</v>
      </c>
      <c r="F96" s="18">
        <f t="shared" si="17"/>
        <v>40</v>
      </c>
      <c r="G96" s="22"/>
      <c r="H96" s="22">
        <v>48</v>
      </c>
      <c r="I96" s="22">
        <v>40</v>
      </c>
      <c r="J96" s="24">
        <v>44</v>
      </c>
      <c r="K96" s="49" t="s">
        <v>19</v>
      </c>
      <c r="L96" s="43" t="s">
        <v>8</v>
      </c>
      <c r="M96" s="51" t="s">
        <v>16</v>
      </c>
      <c r="N96" s="24" t="str">
        <f t="shared" si="12"/>
        <v>Walking or cycling to schoolBoysABM UHB</v>
      </c>
      <c r="O96" s="24" t="str">
        <f t="shared" si="13"/>
        <v>Walking or cycling to schoolABM UHB</v>
      </c>
      <c r="P96" s="8">
        <f t="shared" si="18"/>
        <v>25</v>
      </c>
      <c r="Q96" s="88">
        <v>25</v>
      </c>
      <c r="R96" s="20" t="b">
        <v>1</v>
      </c>
      <c r="U96" s="21"/>
      <c r="V96" s="24"/>
    </row>
    <row r="97" spans="1:22" ht="15.75">
      <c r="A97" s="21" t="s">
        <v>5</v>
      </c>
      <c r="B97" s="17">
        <v>0.28000000000000003</v>
      </c>
      <c r="C97" s="17">
        <v>0.25</v>
      </c>
      <c r="D97" s="22"/>
      <c r="E97" s="5">
        <f t="shared" si="17"/>
        <v>28.000000000000004</v>
      </c>
      <c r="F97" s="18">
        <f t="shared" si="17"/>
        <v>25</v>
      </c>
      <c r="G97" s="22"/>
      <c r="H97" s="22">
        <v>28.000000000000004</v>
      </c>
      <c r="I97" s="22">
        <v>25</v>
      </c>
      <c r="J97" s="24">
        <v>27</v>
      </c>
      <c r="K97" s="49" t="s">
        <v>19</v>
      </c>
      <c r="L97" s="43" t="s">
        <v>4</v>
      </c>
      <c r="M97" s="51" t="s">
        <v>16</v>
      </c>
      <c r="N97" s="24" t="str">
        <f t="shared" si="12"/>
        <v>Walking or cycling to schoolBoysCardiff and Vale UHB</v>
      </c>
      <c r="O97" s="24" t="str">
        <f t="shared" si="13"/>
        <v>Walking or cycling to schoolCardiff and Vale UHB</v>
      </c>
      <c r="P97" s="8">
        <f t="shared" si="18"/>
        <v>48</v>
      </c>
      <c r="Q97" s="88">
        <v>48</v>
      </c>
      <c r="R97" s="20" t="b">
        <v>1</v>
      </c>
      <c r="U97" s="21"/>
      <c r="V97" s="24"/>
    </row>
    <row r="98" spans="1:22" ht="15.75">
      <c r="A98" s="21" t="s">
        <v>7</v>
      </c>
      <c r="B98" s="17">
        <v>0.19</v>
      </c>
      <c r="C98" s="17">
        <v>0.17</v>
      </c>
      <c r="D98" s="22"/>
      <c r="E98" s="5">
        <f t="shared" si="17"/>
        <v>19</v>
      </c>
      <c r="F98" s="18">
        <f t="shared" si="17"/>
        <v>17</v>
      </c>
      <c r="G98" s="22"/>
      <c r="H98" s="22">
        <v>19</v>
      </c>
      <c r="I98" s="22">
        <v>17</v>
      </c>
      <c r="J98" s="24">
        <v>18</v>
      </c>
      <c r="K98" s="49" t="s">
        <v>19</v>
      </c>
      <c r="L98" s="43" t="s">
        <v>5</v>
      </c>
      <c r="M98" s="51" t="s">
        <v>16</v>
      </c>
      <c r="N98" s="24" t="str">
        <f t="shared" si="12"/>
        <v>Walking or cycling to schoolBoysCwm Taf UHB</v>
      </c>
      <c r="O98" s="24" t="str">
        <f t="shared" si="13"/>
        <v>Walking or cycling to schoolCwm Taf UHB</v>
      </c>
      <c r="P98" s="8">
        <f t="shared" si="18"/>
        <v>28.000000000000004</v>
      </c>
      <c r="Q98" s="88">
        <v>28.000000000000004</v>
      </c>
      <c r="R98" s="20" t="b">
        <v>1</v>
      </c>
      <c r="U98" s="21"/>
      <c r="V98" s="24"/>
    </row>
    <row r="99" spans="1:22" ht="15.75">
      <c r="A99" s="21" t="s">
        <v>6</v>
      </c>
      <c r="B99" s="2">
        <v>0.22</v>
      </c>
      <c r="C99" s="2">
        <v>0.23</v>
      </c>
      <c r="D99" s="22"/>
      <c r="E99" s="5">
        <f t="shared" si="17"/>
        <v>22</v>
      </c>
      <c r="F99" s="18">
        <f t="shared" si="17"/>
        <v>23</v>
      </c>
      <c r="G99" s="22"/>
      <c r="H99" s="22">
        <v>22</v>
      </c>
      <c r="I99" s="22">
        <v>23</v>
      </c>
      <c r="J99" s="24">
        <v>22</v>
      </c>
      <c r="K99" s="49" t="s">
        <v>19</v>
      </c>
      <c r="L99" s="43" t="s">
        <v>2</v>
      </c>
      <c r="M99" s="51" t="s">
        <v>16</v>
      </c>
      <c r="N99" s="24" t="str">
        <f t="shared" si="12"/>
        <v>Walking or cycling to schoolBoysAneurin Bevan UHB</v>
      </c>
      <c r="O99" s="24" t="str">
        <f t="shared" si="13"/>
        <v>Walking or cycling to schoolAneurin Bevan UHB</v>
      </c>
      <c r="P99" s="8">
        <f t="shared" si="18"/>
        <v>44</v>
      </c>
      <c r="Q99" s="88">
        <v>44</v>
      </c>
      <c r="R99" s="20" t="b">
        <v>1</v>
      </c>
      <c r="U99" s="21"/>
      <c r="V99" s="24"/>
    </row>
    <row r="100" spans="1:22" ht="15.75">
      <c r="A100" s="21" t="s">
        <v>14</v>
      </c>
      <c r="B100" s="3"/>
      <c r="C100" s="3"/>
      <c r="D100" s="24"/>
      <c r="E100" s="4"/>
      <c r="F100" s="15"/>
      <c r="G100" s="24"/>
      <c r="H100" s="24"/>
      <c r="I100" s="24"/>
      <c r="J100" s="24">
        <v>32</v>
      </c>
      <c r="K100" s="49" t="s">
        <v>19</v>
      </c>
      <c r="L100" s="43" t="s">
        <v>14</v>
      </c>
      <c r="M100" s="51" t="s">
        <v>16</v>
      </c>
      <c r="N100" s="24" t="str">
        <f t="shared" si="12"/>
        <v>Walking or cycling to schoolBoysWales</v>
      </c>
      <c r="O100" s="24" t="str">
        <f t="shared" si="13"/>
        <v>Walking or cycling to schoolWales</v>
      </c>
      <c r="P100" s="8" t="e">
        <f t="shared" si="18"/>
        <v>#N/A</v>
      </c>
      <c r="Q100" s="88">
        <v>0</v>
      </c>
      <c r="R100" s="20" t="s">
        <v>118</v>
      </c>
      <c r="U100" s="24"/>
      <c r="V100" s="24"/>
    </row>
    <row r="101" spans="1:22" ht="15.75">
      <c r="A101" s="21" t="s">
        <v>8</v>
      </c>
      <c r="B101" s="184">
        <v>0.05</v>
      </c>
      <c r="C101" s="184">
        <v>0.06</v>
      </c>
      <c r="D101"/>
      <c r="E101" s="15">
        <f>B101*100</f>
        <v>5</v>
      </c>
      <c r="F101" s="15">
        <f>C101*100</f>
        <v>6</v>
      </c>
      <c r="G101" s="24"/>
      <c r="H101" s="15">
        <f>E101</f>
        <v>5</v>
      </c>
      <c r="I101" s="15">
        <f>F101</f>
        <v>6</v>
      </c>
      <c r="J101" s="24">
        <v>5</v>
      </c>
      <c r="K101" s="52" t="s">
        <v>149</v>
      </c>
      <c r="L101" s="43" t="s">
        <v>3</v>
      </c>
      <c r="M101" s="51" t="s">
        <v>16</v>
      </c>
      <c r="N101" s="24" t="str">
        <f t="shared" si="12"/>
        <v>Have taken cannabisBoysBetsi Cadwaladr UHB</v>
      </c>
      <c r="O101" s="24" t="str">
        <f t="shared" si="13"/>
        <v>Have taken cannabisBetsi Cadwaladr UHB</v>
      </c>
      <c r="P101" s="8">
        <f>VLOOKUP(L101,$A$101:$I$108,8,0)</f>
        <v>6</v>
      </c>
      <c r="Q101" s="88">
        <f>P101</f>
        <v>6</v>
      </c>
      <c r="R101" s="193" t="s">
        <v>156</v>
      </c>
      <c r="U101" s="24"/>
      <c r="V101" s="24"/>
    </row>
    <row r="102" spans="1:22" ht="15.75">
      <c r="A102" s="21" t="s">
        <v>2</v>
      </c>
      <c r="B102" s="184">
        <v>0.08</v>
      </c>
      <c r="C102" s="184">
        <v>0.1</v>
      </c>
      <c r="E102" s="15">
        <f t="shared" ref="E102:E107" si="19">B102*100</f>
        <v>8</v>
      </c>
      <c r="F102" s="15">
        <f t="shared" ref="F102:F107" si="20">C102*100</f>
        <v>10</v>
      </c>
      <c r="G102" s="22"/>
      <c r="H102" s="15">
        <f t="shared" ref="H102:H107" si="21">E102</f>
        <v>8</v>
      </c>
      <c r="I102" s="15">
        <f t="shared" ref="I102:I107" si="22">F102</f>
        <v>10</v>
      </c>
      <c r="J102" s="24">
        <v>9</v>
      </c>
      <c r="K102" s="52" t="s">
        <v>149</v>
      </c>
      <c r="L102" s="43" t="s">
        <v>6</v>
      </c>
      <c r="M102" s="51" t="s">
        <v>16</v>
      </c>
      <c r="N102" s="24" t="str">
        <f t="shared" si="12"/>
        <v>Have taken cannabisBoysPowys THB</v>
      </c>
      <c r="O102" s="24" t="str">
        <f t="shared" si="13"/>
        <v>Have taken cannabisPowys THB</v>
      </c>
      <c r="P102" s="8">
        <f t="shared" ref="P102:P107" si="23">VLOOKUP(L102,$A$101:$I$108,8,0)</f>
        <v>5</v>
      </c>
      <c r="Q102" s="88">
        <f t="shared" ref="Q102:Q107" si="24">P102</f>
        <v>5</v>
      </c>
      <c r="R102" s="193" t="s">
        <v>156</v>
      </c>
      <c r="U102" s="24"/>
      <c r="V102" s="24"/>
    </row>
    <row r="103" spans="1:22" ht="15.75">
      <c r="A103" s="21" t="s">
        <v>3</v>
      </c>
      <c r="B103" s="184">
        <v>0.06</v>
      </c>
      <c r="C103" s="184">
        <v>0.06</v>
      </c>
      <c r="E103" s="15">
        <f t="shared" si="19"/>
        <v>6</v>
      </c>
      <c r="F103" s="15">
        <f t="shared" si="20"/>
        <v>6</v>
      </c>
      <c r="H103" s="15">
        <f t="shared" si="21"/>
        <v>6</v>
      </c>
      <c r="I103" s="15">
        <f t="shared" si="22"/>
        <v>6</v>
      </c>
      <c r="J103" s="24">
        <v>6</v>
      </c>
      <c r="K103" s="52" t="s">
        <v>149</v>
      </c>
      <c r="L103" s="43" t="s">
        <v>7</v>
      </c>
      <c r="M103" s="51" t="s">
        <v>16</v>
      </c>
      <c r="N103" s="24" t="str">
        <f t="shared" si="12"/>
        <v>Have taken cannabisBoysHywel Dda UHB</v>
      </c>
      <c r="O103" s="24" t="str">
        <f t="shared" si="13"/>
        <v>Have taken cannabisHywel Dda UHB</v>
      </c>
      <c r="P103" s="8">
        <f t="shared" si="23"/>
        <v>6</v>
      </c>
      <c r="Q103" s="88">
        <f t="shared" si="24"/>
        <v>6</v>
      </c>
      <c r="R103" s="193" t="s">
        <v>156</v>
      </c>
      <c r="U103" s="24"/>
      <c r="V103" s="24"/>
    </row>
    <row r="104" spans="1:22" ht="15.75">
      <c r="A104" s="21" t="s">
        <v>4</v>
      </c>
      <c r="B104" s="184">
        <v>7.0000000000000007E-2</v>
      </c>
      <c r="C104" s="184">
        <v>0.06</v>
      </c>
      <c r="E104" s="15">
        <f t="shared" si="19"/>
        <v>7.0000000000000009</v>
      </c>
      <c r="F104" s="15">
        <f t="shared" si="20"/>
        <v>6</v>
      </c>
      <c r="H104" s="15">
        <f t="shared" si="21"/>
        <v>7.0000000000000009</v>
      </c>
      <c r="I104" s="15">
        <f t="shared" si="22"/>
        <v>6</v>
      </c>
      <c r="J104" s="24">
        <v>6</v>
      </c>
      <c r="K104" s="52" t="s">
        <v>149</v>
      </c>
      <c r="L104" s="43" t="s">
        <v>8</v>
      </c>
      <c r="M104" s="51" t="s">
        <v>16</v>
      </c>
      <c r="N104" s="24" t="str">
        <f t="shared" si="12"/>
        <v>Have taken cannabisBoysABM UHB</v>
      </c>
      <c r="O104" s="24" t="str">
        <f t="shared" si="13"/>
        <v>Have taken cannabisABM UHB</v>
      </c>
      <c r="P104" s="8">
        <f t="shared" si="23"/>
        <v>5</v>
      </c>
      <c r="Q104" s="88">
        <f t="shared" si="24"/>
        <v>5</v>
      </c>
      <c r="R104" s="193" t="s">
        <v>156</v>
      </c>
      <c r="U104" s="24"/>
      <c r="V104" s="24"/>
    </row>
    <row r="105" spans="1:22" ht="15.75">
      <c r="A105" s="21" t="s">
        <v>5</v>
      </c>
      <c r="B105" s="184">
        <v>0.08</v>
      </c>
      <c r="C105" s="184">
        <v>0.08</v>
      </c>
      <c r="E105" s="15">
        <f t="shared" si="19"/>
        <v>8</v>
      </c>
      <c r="F105" s="15">
        <f t="shared" si="20"/>
        <v>8</v>
      </c>
      <c r="H105" s="15">
        <f t="shared" si="21"/>
        <v>8</v>
      </c>
      <c r="I105" s="15">
        <f t="shared" si="22"/>
        <v>8</v>
      </c>
      <c r="J105" s="24">
        <v>8</v>
      </c>
      <c r="K105" s="52" t="s">
        <v>149</v>
      </c>
      <c r="L105" s="43" t="s">
        <v>4</v>
      </c>
      <c r="M105" s="51" t="s">
        <v>16</v>
      </c>
      <c r="N105" s="24" t="str">
        <f t="shared" si="12"/>
        <v>Have taken cannabisBoysCardiff and Vale UHB</v>
      </c>
      <c r="O105" s="24" t="str">
        <f t="shared" si="13"/>
        <v>Have taken cannabisCardiff and Vale UHB</v>
      </c>
      <c r="P105" s="8">
        <f t="shared" si="23"/>
        <v>7.0000000000000009</v>
      </c>
      <c r="Q105" s="88">
        <f t="shared" si="24"/>
        <v>7.0000000000000009</v>
      </c>
      <c r="R105" s="193" t="s">
        <v>156</v>
      </c>
      <c r="U105" s="24"/>
      <c r="V105" s="24"/>
    </row>
    <row r="106" spans="1:22" ht="15.75">
      <c r="A106" s="21" t="s">
        <v>7</v>
      </c>
      <c r="B106" s="184">
        <v>0.06</v>
      </c>
      <c r="C106" s="184">
        <v>0.06</v>
      </c>
      <c r="E106" s="15">
        <f t="shared" si="19"/>
        <v>6</v>
      </c>
      <c r="F106" s="15">
        <f t="shared" si="20"/>
        <v>6</v>
      </c>
      <c r="H106" s="15">
        <f t="shared" si="21"/>
        <v>6</v>
      </c>
      <c r="I106" s="15">
        <f t="shared" si="22"/>
        <v>6</v>
      </c>
      <c r="J106" s="24">
        <v>6</v>
      </c>
      <c r="K106" s="52" t="s">
        <v>149</v>
      </c>
      <c r="L106" s="43" t="s">
        <v>5</v>
      </c>
      <c r="M106" s="51" t="s">
        <v>16</v>
      </c>
      <c r="N106" s="24" t="str">
        <f t="shared" si="12"/>
        <v>Have taken cannabisBoysCwm Taf UHB</v>
      </c>
      <c r="O106" s="24" t="str">
        <f t="shared" si="13"/>
        <v>Have taken cannabisCwm Taf UHB</v>
      </c>
      <c r="P106" s="8">
        <f t="shared" si="23"/>
        <v>8</v>
      </c>
      <c r="Q106" s="88">
        <f t="shared" si="24"/>
        <v>8</v>
      </c>
      <c r="R106" s="193" t="s">
        <v>156</v>
      </c>
      <c r="U106" s="24"/>
      <c r="V106" s="24"/>
    </row>
    <row r="107" spans="1:22" ht="15.75">
      <c r="A107" s="21" t="s">
        <v>6</v>
      </c>
      <c r="B107" s="184">
        <v>0.05</v>
      </c>
      <c r="C107" s="184">
        <v>0.05</v>
      </c>
      <c r="E107" s="15">
        <f t="shared" si="19"/>
        <v>5</v>
      </c>
      <c r="F107" s="15">
        <f t="shared" si="20"/>
        <v>5</v>
      </c>
      <c r="H107" s="15">
        <f t="shared" si="21"/>
        <v>5</v>
      </c>
      <c r="I107" s="15">
        <f t="shared" si="22"/>
        <v>5</v>
      </c>
      <c r="J107" s="24">
        <v>5</v>
      </c>
      <c r="K107" s="52" t="s">
        <v>149</v>
      </c>
      <c r="L107" s="43" t="s">
        <v>2</v>
      </c>
      <c r="M107" s="51" t="s">
        <v>16</v>
      </c>
      <c r="N107" s="24" t="str">
        <f t="shared" si="12"/>
        <v>Have taken cannabisBoysAneurin Bevan UHB</v>
      </c>
      <c r="O107" s="24" t="str">
        <f t="shared" si="13"/>
        <v>Have taken cannabisAneurin Bevan UHB</v>
      </c>
      <c r="P107" s="8">
        <f t="shared" si="23"/>
        <v>8</v>
      </c>
      <c r="Q107" s="88">
        <f t="shared" si="24"/>
        <v>8</v>
      </c>
      <c r="R107" s="193" t="s">
        <v>156</v>
      </c>
      <c r="U107" s="24"/>
      <c r="V107" s="24"/>
    </row>
    <row r="108" spans="1:22" ht="15.75">
      <c r="A108" s="21" t="s">
        <v>14</v>
      </c>
      <c r="B108" s="17"/>
      <c r="C108" s="17"/>
      <c r="J108" s="24">
        <v>7</v>
      </c>
      <c r="K108" s="52" t="s">
        <v>149</v>
      </c>
      <c r="L108" s="43" t="s">
        <v>14</v>
      </c>
      <c r="M108" s="51" t="s">
        <v>16</v>
      </c>
      <c r="N108" s="24" t="str">
        <f t="shared" si="12"/>
        <v>Have taken cannabisBoysWales</v>
      </c>
      <c r="O108" s="24" t="str">
        <f t="shared" si="13"/>
        <v>Have taken cannabisWales</v>
      </c>
      <c r="P108" s="8" t="e">
        <v>#N/A</v>
      </c>
      <c r="Q108" s="88">
        <v>0</v>
      </c>
      <c r="R108" s="193" t="s">
        <v>156</v>
      </c>
      <c r="U108" s="24"/>
      <c r="V108" s="24"/>
    </row>
    <row r="109" spans="1:22" ht="15.75">
      <c r="B109" s="13"/>
      <c r="C109" s="13"/>
      <c r="K109" s="49" t="s">
        <v>22</v>
      </c>
      <c r="L109" s="43" t="s">
        <v>3</v>
      </c>
      <c r="M109" s="27" t="s">
        <v>17</v>
      </c>
      <c r="N109" s="24" t="str">
        <f t="shared" ref="N109:N141" si="25">TRIM(CONCATENATE(K109,"",M109,"",L109))</f>
        <v>Eating fruit once a day or moreGirlsBetsi Cadwaladr UHB</v>
      </c>
      <c r="O109" s="24" t="str">
        <f t="shared" si="13"/>
        <v>Eating fruit once a day or moreBetsi Cadwaladr UHB</v>
      </c>
      <c r="P109" s="27">
        <f>VLOOKUP(L109,$A$5:$I$11,9,0)</f>
        <v>35</v>
      </c>
      <c r="Q109" s="188">
        <v>35</v>
      </c>
      <c r="R109" s="20" t="b">
        <v>1</v>
      </c>
      <c r="U109" s="24"/>
      <c r="V109" s="24"/>
    </row>
    <row r="110" spans="1:22">
      <c r="K110" s="49" t="s">
        <v>22</v>
      </c>
      <c r="L110" s="43" t="s">
        <v>6</v>
      </c>
      <c r="M110" s="27" t="s">
        <v>17</v>
      </c>
      <c r="N110" s="24" t="str">
        <f t="shared" si="25"/>
        <v>Eating fruit once a day or moreGirlsPowys THB</v>
      </c>
      <c r="O110" s="24" t="str">
        <f t="shared" ref="O110:O141" si="26">TRIM(CONCATENATE(K110,"",L110))</f>
        <v>Eating fruit once a day or morePowys THB</v>
      </c>
      <c r="P110" s="27">
        <f t="shared" ref="P110:P116" si="27">VLOOKUP(L110,$A$5:$I$11,9,0)</f>
        <v>39</v>
      </c>
      <c r="Q110" s="188">
        <v>39</v>
      </c>
      <c r="R110" s="20" t="b">
        <v>1</v>
      </c>
      <c r="U110" s="24"/>
      <c r="V110" s="24"/>
    </row>
    <row r="111" spans="1:22">
      <c r="K111" s="49" t="s">
        <v>22</v>
      </c>
      <c r="L111" s="43" t="s">
        <v>7</v>
      </c>
      <c r="M111" s="27" t="s">
        <v>17</v>
      </c>
      <c r="N111" s="24" t="str">
        <f t="shared" si="25"/>
        <v>Eating fruit once a day or moreGirlsHywel Dda UHB</v>
      </c>
      <c r="O111" s="24" t="str">
        <f t="shared" si="26"/>
        <v>Eating fruit once a day or moreHywel Dda UHB</v>
      </c>
      <c r="P111" s="27">
        <f t="shared" si="27"/>
        <v>36</v>
      </c>
      <c r="Q111" s="188">
        <v>36</v>
      </c>
      <c r="R111" s="20" t="b">
        <v>1</v>
      </c>
      <c r="U111" s="24"/>
      <c r="V111" s="24"/>
    </row>
    <row r="112" spans="1:22">
      <c r="K112" s="49" t="s">
        <v>22</v>
      </c>
      <c r="L112" s="43" t="s">
        <v>8</v>
      </c>
      <c r="M112" s="27" t="s">
        <v>17</v>
      </c>
      <c r="N112" s="24" t="str">
        <f t="shared" si="25"/>
        <v>Eating fruit once a day or moreGirlsABM UHB</v>
      </c>
      <c r="O112" s="24" t="str">
        <f t="shared" si="26"/>
        <v>Eating fruit once a day or moreABM UHB</v>
      </c>
      <c r="P112" s="27">
        <f t="shared" si="27"/>
        <v>30</v>
      </c>
      <c r="Q112" s="188">
        <v>30</v>
      </c>
      <c r="R112" s="20" t="b">
        <v>1</v>
      </c>
      <c r="U112" s="24"/>
      <c r="V112" s="24"/>
    </row>
    <row r="113" spans="11:22">
      <c r="K113" s="49" t="s">
        <v>22</v>
      </c>
      <c r="L113" s="43" t="s">
        <v>4</v>
      </c>
      <c r="M113" s="27" t="s">
        <v>17</v>
      </c>
      <c r="N113" s="24" t="str">
        <f t="shared" si="25"/>
        <v>Eating fruit once a day or moreGirlsCardiff and Vale UHB</v>
      </c>
      <c r="O113" s="24" t="str">
        <f t="shared" si="26"/>
        <v>Eating fruit once a day or moreCardiff and Vale UHB</v>
      </c>
      <c r="P113" s="27">
        <f t="shared" si="27"/>
        <v>33</v>
      </c>
      <c r="Q113" s="188">
        <v>33</v>
      </c>
      <c r="R113" s="20" t="b">
        <v>1</v>
      </c>
      <c r="U113" s="24"/>
      <c r="V113" s="24"/>
    </row>
    <row r="114" spans="11:22">
      <c r="K114" s="49" t="s">
        <v>22</v>
      </c>
      <c r="L114" s="43" t="s">
        <v>5</v>
      </c>
      <c r="M114" s="27" t="s">
        <v>17</v>
      </c>
      <c r="N114" s="24" t="str">
        <f t="shared" si="25"/>
        <v>Eating fruit once a day or moreGirlsCwm Taf UHB</v>
      </c>
      <c r="O114" s="24" t="str">
        <f t="shared" si="26"/>
        <v>Eating fruit once a day or moreCwm Taf UHB</v>
      </c>
      <c r="P114" s="27">
        <f t="shared" si="27"/>
        <v>28.000000000000004</v>
      </c>
      <c r="Q114" s="188">
        <v>28.000000000000004</v>
      </c>
      <c r="R114" s="20" t="b">
        <v>1</v>
      </c>
      <c r="U114" s="24"/>
      <c r="V114" s="24"/>
    </row>
    <row r="115" spans="11:22">
      <c r="K115" s="49" t="s">
        <v>22</v>
      </c>
      <c r="L115" s="43" t="s">
        <v>2</v>
      </c>
      <c r="M115" s="27" t="s">
        <v>17</v>
      </c>
      <c r="N115" s="24" t="str">
        <f t="shared" si="25"/>
        <v>Eating fruit once a day or moreGirlsAneurin Bevan UHB</v>
      </c>
      <c r="O115" s="24" t="str">
        <f t="shared" si="26"/>
        <v>Eating fruit once a day or moreAneurin Bevan UHB</v>
      </c>
      <c r="P115" s="27">
        <f t="shared" si="27"/>
        <v>28.000000000000004</v>
      </c>
      <c r="Q115" s="188">
        <v>28.000000000000004</v>
      </c>
      <c r="R115" s="20" t="b">
        <v>1</v>
      </c>
      <c r="U115" s="24"/>
      <c r="V115" s="24"/>
    </row>
    <row r="116" spans="11:22">
      <c r="K116" s="49" t="s">
        <v>22</v>
      </c>
      <c r="L116" s="43" t="s">
        <v>14</v>
      </c>
      <c r="M116" s="27" t="s">
        <v>17</v>
      </c>
      <c r="N116" s="24" t="str">
        <f t="shared" si="25"/>
        <v>Eating fruit once a day or moreGirlsWales</v>
      </c>
      <c r="O116" s="24" t="str">
        <f t="shared" si="26"/>
        <v>Eating fruit once a day or moreWales</v>
      </c>
      <c r="P116" s="27" t="e">
        <f t="shared" si="27"/>
        <v>#N/A</v>
      </c>
      <c r="Q116" s="188">
        <v>0</v>
      </c>
      <c r="R116" s="20" t="s">
        <v>118</v>
      </c>
      <c r="U116" s="24"/>
      <c r="V116" s="24"/>
    </row>
    <row r="117" spans="11:22">
      <c r="K117" s="49" t="s">
        <v>23</v>
      </c>
      <c r="L117" s="43" t="s">
        <v>3</v>
      </c>
      <c r="M117" s="27" t="s">
        <v>17</v>
      </c>
      <c r="N117" s="24" t="str">
        <f t="shared" si="25"/>
        <v>Eating veg once a day or moreGirlsBetsi Cadwaladr UHB</v>
      </c>
      <c r="O117" s="24" t="str">
        <f t="shared" si="26"/>
        <v>Eating veg once a day or moreBetsi Cadwaladr UHB</v>
      </c>
      <c r="P117" s="27">
        <f>VLOOKUP(L117,$A$13:$I$19,9,0)</f>
        <v>38</v>
      </c>
      <c r="Q117" s="188">
        <v>38</v>
      </c>
      <c r="R117" s="20" t="b">
        <v>1</v>
      </c>
      <c r="U117" s="24"/>
      <c r="V117" s="24"/>
    </row>
    <row r="118" spans="11:22">
      <c r="K118" s="49" t="s">
        <v>23</v>
      </c>
      <c r="L118" s="43" t="s">
        <v>6</v>
      </c>
      <c r="M118" s="27" t="s">
        <v>17</v>
      </c>
      <c r="N118" s="24" t="str">
        <f t="shared" si="25"/>
        <v>Eating veg once a day or moreGirlsPowys THB</v>
      </c>
      <c r="O118" s="24" t="str">
        <f t="shared" si="26"/>
        <v>Eating veg once a day or morePowys THB</v>
      </c>
      <c r="P118" s="27">
        <f t="shared" ref="P118:P124" si="28">VLOOKUP(L118,$A$13:$I$19,9,0)</f>
        <v>47</v>
      </c>
      <c r="Q118" s="188">
        <v>47</v>
      </c>
      <c r="R118" s="20" t="b">
        <v>1</v>
      </c>
      <c r="U118" s="24"/>
      <c r="V118" s="24"/>
    </row>
    <row r="119" spans="11:22">
      <c r="K119" s="49" t="s">
        <v>23</v>
      </c>
      <c r="L119" s="43" t="s">
        <v>7</v>
      </c>
      <c r="M119" s="27" t="s">
        <v>17</v>
      </c>
      <c r="N119" s="24" t="str">
        <f t="shared" si="25"/>
        <v>Eating veg once a day or moreGirlsHywel Dda UHB</v>
      </c>
      <c r="O119" s="24" t="str">
        <f t="shared" si="26"/>
        <v>Eating veg once a day or moreHywel Dda UHB</v>
      </c>
      <c r="P119" s="27">
        <f t="shared" si="28"/>
        <v>49</v>
      </c>
      <c r="Q119" s="188">
        <v>49</v>
      </c>
      <c r="R119" s="20" t="b">
        <v>1</v>
      </c>
      <c r="U119" s="24"/>
      <c r="V119" s="24"/>
    </row>
    <row r="120" spans="11:22">
      <c r="K120" s="49" t="s">
        <v>23</v>
      </c>
      <c r="L120" s="43" t="s">
        <v>8</v>
      </c>
      <c r="M120" s="27" t="s">
        <v>17</v>
      </c>
      <c r="N120" s="24" t="str">
        <f t="shared" si="25"/>
        <v>Eating veg once a day or moreGirlsABM UHB</v>
      </c>
      <c r="O120" s="24" t="str">
        <f t="shared" si="26"/>
        <v>Eating veg once a day or moreABM UHB</v>
      </c>
      <c r="P120" s="27">
        <f t="shared" si="28"/>
        <v>35</v>
      </c>
      <c r="Q120" s="188">
        <v>35</v>
      </c>
      <c r="R120" s="20" t="b">
        <v>1</v>
      </c>
      <c r="U120" s="24"/>
      <c r="V120" s="24"/>
    </row>
    <row r="121" spans="11:22">
      <c r="K121" s="49" t="s">
        <v>23</v>
      </c>
      <c r="L121" s="43" t="s">
        <v>4</v>
      </c>
      <c r="M121" s="27" t="s">
        <v>17</v>
      </c>
      <c r="N121" s="24" t="str">
        <f t="shared" si="25"/>
        <v>Eating veg once a day or moreGirlsCardiff and Vale UHB</v>
      </c>
      <c r="O121" s="24" t="str">
        <f t="shared" si="26"/>
        <v>Eating veg once a day or moreCardiff and Vale UHB</v>
      </c>
      <c r="P121" s="27">
        <f t="shared" si="28"/>
        <v>33</v>
      </c>
      <c r="Q121" s="188">
        <v>33</v>
      </c>
      <c r="R121" s="20" t="b">
        <v>1</v>
      </c>
      <c r="U121" s="24"/>
      <c r="V121" s="24"/>
    </row>
    <row r="122" spans="11:22">
      <c r="K122" s="49" t="s">
        <v>23</v>
      </c>
      <c r="L122" s="43" t="s">
        <v>5</v>
      </c>
      <c r="M122" s="27" t="s">
        <v>17</v>
      </c>
      <c r="N122" s="24" t="str">
        <f t="shared" si="25"/>
        <v>Eating veg once a day or moreGirlsCwm Taf UHB</v>
      </c>
      <c r="O122" s="24" t="str">
        <f t="shared" si="26"/>
        <v>Eating veg once a day or moreCwm Taf UHB</v>
      </c>
      <c r="P122" s="27">
        <f t="shared" si="28"/>
        <v>19</v>
      </c>
      <c r="Q122" s="188">
        <v>19</v>
      </c>
      <c r="R122" s="20" t="b">
        <v>1</v>
      </c>
      <c r="U122" s="24"/>
      <c r="V122" s="24"/>
    </row>
    <row r="123" spans="11:22">
      <c r="K123" s="49" t="s">
        <v>23</v>
      </c>
      <c r="L123" s="43" t="s">
        <v>2</v>
      </c>
      <c r="M123" s="27" t="s">
        <v>17</v>
      </c>
      <c r="N123" s="24" t="str">
        <f t="shared" si="25"/>
        <v>Eating veg once a day or moreGirlsAneurin Bevan UHB</v>
      </c>
      <c r="O123" s="24" t="str">
        <f t="shared" si="26"/>
        <v>Eating veg once a day or moreAneurin Bevan UHB</v>
      </c>
      <c r="P123" s="27">
        <f t="shared" si="28"/>
        <v>27</v>
      </c>
      <c r="Q123" s="188">
        <v>27</v>
      </c>
      <c r="R123" s="20" t="b">
        <v>1</v>
      </c>
      <c r="U123" s="24"/>
      <c r="V123" s="24"/>
    </row>
    <row r="124" spans="11:22">
      <c r="K124" s="49" t="s">
        <v>23</v>
      </c>
      <c r="L124" s="43" t="s">
        <v>14</v>
      </c>
      <c r="M124" s="27" t="s">
        <v>17</v>
      </c>
      <c r="N124" s="24" t="str">
        <f t="shared" si="25"/>
        <v>Eating veg once a day or moreGirlsWales</v>
      </c>
      <c r="O124" s="24" t="str">
        <f t="shared" si="26"/>
        <v>Eating veg once a day or moreWales</v>
      </c>
      <c r="P124" s="27" t="e">
        <f t="shared" si="28"/>
        <v>#N/A</v>
      </c>
      <c r="Q124" s="188">
        <v>0</v>
      </c>
      <c r="R124" s="20" t="s">
        <v>118</v>
      </c>
      <c r="U124" s="24"/>
      <c r="V124" s="24"/>
    </row>
    <row r="125" spans="11:22">
      <c r="K125" s="49" t="s">
        <v>24</v>
      </c>
      <c r="L125" s="43" t="s">
        <v>3</v>
      </c>
      <c r="M125" s="27" t="s">
        <v>17</v>
      </c>
      <c r="N125" s="24" t="str">
        <f t="shared" si="25"/>
        <v>Overweight/obeseGirlsBetsi Cadwaladr UHB</v>
      </c>
      <c r="O125" s="24" t="str">
        <f t="shared" si="26"/>
        <v>Overweight/obeseBetsi Cadwaladr UHB</v>
      </c>
      <c r="P125" s="27">
        <f>VLOOKUP(L125,$A$21:$I$27,9,0)</f>
        <v>15</v>
      </c>
      <c r="Q125" s="188">
        <v>15</v>
      </c>
      <c r="R125" s="20" t="b">
        <v>1</v>
      </c>
      <c r="U125" s="24"/>
      <c r="V125" s="24"/>
    </row>
    <row r="126" spans="11:22">
      <c r="K126" s="49" t="s">
        <v>24</v>
      </c>
      <c r="L126" s="43" t="s">
        <v>6</v>
      </c>
      <c r="M126" s="27" t="s">
        <v>17</v>
      </c>
      <c r="N126" s="24" t="str">
        <f t="shared" si="25"/>
        <v>Overweight/obeseGirlsPowys THB</v>
      </c>
      <c r="O126" s="24" t="str">
        <f t="shared" si="26"/>
        <v>Overweight/obesePowys THB</v>
      </c>
      <c r="P126" s="27">
        <f t="shared" ref="P126:P132" si="29">VLOOKUP(L126,$A$21:$I$27,9,0)</f>
        <v>12</v>
      </c>
      <c r="Q126" s="188">
        <v>12</v>
      </c>
      <c r="R126" s="20" t="b">
        <v>1</v>
      </c>
      <c r="U126" s="24"/>
      <c r="V126" s="24"/>
    </row>
    <row r="127" spans="11:22">
      <c r="K127" s="49" t="s">
        <v>24</v>
      </c>
      <c r="L127" s="43" t="s">
        <v>7</v>
      </c>
      <c r="M127" s="27" t="s">
        <v>17</v>
      </c>
      <c r="N127" s="24" t="str">
        <f t="shared" si="25"/>
        <v>Overweight/obeseGirlsHywel Dda UHB</v>
      </c>
      <c r="O127" s="24" t="str">
        <f t="shared" si="26"/>
        <v>Overweight/obeseHywel Dda UHB</v>
      </c>
      <c r="P127" s="27">
        <f t="shared" si="29"/>
        <v>14.000000000000002</v>
      </c>
      <c r="Q127" s="188">
        <v>14.000000000000002</v>
      </c>
      <c r="R127" s="20" t="b">
        <v>1</v>
      </c>
      <c r="U127" s="24"/>
      <c r="V127" s="24"/>
    </row>
    <row r="128" spans="11:22">
      <c r="K128" s="49" t="s">
        <v>24</v>
      </c>
      <c r="L128" s="43" t="s">
        <v>8</v>
      </c>
      <c r="M128" s="27" t="s">
        <v>17</v>
      </c>
      <c r="N128" s="24" t="str">
        <f t="shared" si="25"/>
        <v>Overweight/obeseGirlsABM UHB</v>
      </c>
      <c r="O128" s="24" t="str">
        <f t="shared" si="26"/>
        <v>Overweight/obeseABM UHB</v>
      </c>
      <c r="P128" s="27">
        <f t="shared" si="29"/>
        <v>16</v>
      </c>
      <c r="Q128" s="188">
        <v>16</v>
      </c>
      <c r="R128" s="20" t="b">
        <v>1</v>
      </c>
      <c r="U128" s="24"/>
      <c r="V128" s="24"/>
    </row>
    <row r="129" spans="11:22">
      <c r="K129" s="49" t="s">
        <v>24</v>
      </c>
      <c r="L129" s="43" t="s">
        <v>4</v>
      </c>
      <c r="M129" s="27" t="s">
        <v>17</v>
      </c>
      <c r="N129" s="24" t="str">
        <f t="shared" si="25"/>
        <v>Overweight/obeseGirlsCardiff and Vale UHB</v>
      </c>
      <c r="O129" s="24" t="str">
        <f t="shared" si="26"/>
        <v>Overweight/obeseCardiff and Vale UHB</v>
      </c>
      <c r="P129" s="27">
        <f t="shared" si="29"/>
        <v>15</v>
      </c>
      <c r="Q129" s="188">
        <v>15</v>
      </c>
      <c r="R129" s="20" t="b">
        <v>1</v>
      </c>
      <c r="U129" s="24"/>
      <c r="V129" s="24"/>
    </row>
    <row r="130" spans="11:22">
      <c r="K130" s="49" t="s">
        <v>24</v>
      </c>
      <c r="L130" s="43" t="s">
        <v>5</v>
      </c>
      <c r="M130" s="27" t="s">
        <v>17</v>
      </c>
      <c r="N130" s="24" t="str">
        <f t="shared" si="25"/>
        <v>Overweight/obeseGirlsCwm Taf UHB</v>
      </c>
      <c r="O130" s="24" t="str">
        <f t="shared" si="26"/>
        <v>Overweight/obeseCwm Taf UHB</v>
      </c>
      <c r="P130" s="27">
        <f t="shared" si="29"/>
        <v>17</v>
      </c>
      <c r="Q130" s="188">
        <v>17</v>
      </c>
      <c r="R130" s="20" t="b">
        <v>1</v>
      </c>
      <c r="U130" s="24"/>
      <c r="V130" s="24"/>
    </row>
    <row r="131" spans="11:22">
      <c r="K131" s="49" t="s">
        <v>24</v>
      </c>
      <c r="L131" s="43" t="s">
        <v>2</v>
      </c>
      <c r="M131" s="27" t="s">
        <v>17</v>
      </c>
      <c r="N131" s="24" t="str">
        <f t="shared" si="25"/>
        <v>Overweight/obeseGirlsAneurin Bevan UHB</v>
      </c>
      <c r="O131" s="24" t="str">
        <f t="shared" si="26"/>
        <v>Overweight/obeseAneurin Bevan UHB</v>
      </c>
      <c r="P131" s="27">
        <f t="shared" si="29"/>
        <v>14.000000000000002</v>
      </c>
      <c r="Q131" s="188">
        <v>14.000000000000002</v>
      </c>
      <c r="R131" s="20" t="b">
        <v>1</v>
      </c>
      <c r="U131" s="24"/>
      <c r="V131" s="24"/>
    </row>
    <row r="132" spans="11:22">
      <c r="K132" s="49" t="s">
        <v>24</v>
      </c>
      <c r="L132" s="43" t="s">
        <v>14</v>
      </c>
      <c r="M132" s="27" t="s">
        <v>17</v>
      </c>
      <c r="N132" s="24" t="str">
        <f t="shared" si="25"/>
        <v>Overweight/obeseGirlsWales</v>
      </c>
      <c r="O132" s="24" t="str">
        <f t="shared" si="26"/>
        <v>Overweight/obeseWales</v>
      </c>
      <c r="P132" s="27" t="e">
        <f t="shared" si="29"/>
        <v>#N/A</v>
      </c>
      <c r="Q132" s="188">
        <v>0</v>
      </c>
      <c r="R132" s="20" t="s">
        <v>118</v>
      </c>
      <c r="U132" s="24"/>
      <c r="V132" s="24"/>
    </row>
    <row r="133" spans="11:22">
      <c r="K133" s="49" t="s">
        <v>25</v>
      </c>
      <c r="L133" s="43" t="s">
        <v>3</v>
      </c>
      <c r="M133" s="27" t="s">
        <v>17</v>
      </c>
      <c r="N133" s="24" t="str">
        <f t="shared" si="25"/>
        <v>Smoke at least once a weekGirlsBetsi Cadwaladr UHB</v>
      </c>
      <c r="O133" s="24" t="str">
        <f t="shared" si="26"/>
        <v>Smoke at least once a weekBetsi Cadwaladr UHB</v>
      </c>
      <c r="P133" s="27">
        <f>VLOOKUP(L133,$A$29:$I$35,9,0)</f>
        <v>4</v>
      </c>
      <c r="Q133" s="188">
        <v>4</v>
      </c>
      <c r="R133" s="20" t="b">
        <v>1</v>
      </c>
      <c r="U133" s="24"/>
      <c r="V133" s="24"/>
    </row>
    <row r="134" spans="11:22">
      <c r="K134" s="49" t="s">
        <v>25</v>
      </c>
      <c r="L134" s="43" t="s">
        <v>6</v>
      </c>
      <c r="M134" s="27" t="s">
        <v>17</v>
      </c>
      <c r="N134" s="24" t="str">
        <f t="shared" si="25"/>
        <v>Smoke at least once a weekGirlsPowys THB</v>
      </c>
      <c r="O134" s="24" t="str">
        <f t="shared" si="26"/>
        <v>Smoke at least once a weekPowys THB</v>
      </c>
      <c r="P134" s="27">
        <f t="shared" ref="P134:P140" si="30">VLOOKUP(L134,$A$29:$I$35,9,0)</f>
        <v>3</v>
      </c>
      <c r="Q134" s="188">
        <v>3</v>
      </c>
      <c r="R134" s="20" t="b">
        <v>1</v>
      </c>
      <c r="U134" s="24"/>
      <c r="V134" s="24"/>
    </row>
    <row r="135" spans="11:22">
      <c r="K135" s="49" t="s">
        <v>25</v>
      </c>
      <c r="L135" s="43" t="s">
        <v>7</v>
      </c>
      <c r="M135" s="27" t="s">
        <v>17</v>
      </c>
      <c r="N135" s="24" t="str">
        <f t="shared" si="25"/>
        <v>Smoke at least once a weekGirlsHywel Dda UHB</v>
      </c>
      <c r="O135" s="24" t="str">
        <f t="shared" si="26"/>
        <v>Smoke at least once a weekHywel Dda UHB</v>
      </c>
      <c r="P135" s="27">
        <f t="shared" si="30"/>
        <v>3</v>
      </c>
      <c r="Q135" s="188">
        <v>3</v>
      </c>
      <c r="R135" s="20" t="b">
        <v>1</v>
      </c>
      <c r="U135" s="24"/>
      <c r="V135" s="24"/>
    </row>
    <row r="136" spans="11:22">
      <c r="K136" s="49" t="s">
        <v>25</v>
      </c>
      <c r="L136" s="43" t="s">
        <v>8</v>
      </c>
      <c r="M136" s="27" t="s">
        <v>17</v>
      </c>
      <c r="N136" s="24" t="str">
        <f t="shared" si="25"/>
        <v>Smoke at least once a weekGirlsABM UHB</v>
      </c>
      <c r="O136" s="24" t="str">
        <f t="shared" si="26"/>
        <v>Smoke at least once a weekABM UHB</v>
      </c>
      <c r="P136" s="27">
        <f t="shared" si="30"/>
        <v>3</v>
      </c>
      <c r="Q136" s="188">
        <v>3</v>
      </c>
      <c r="R136" s="20" t="b">
        <v>1</v>
      </c>
      <c r="U136" s="24"/>
      <c r="V136" s="24"/>
    </row>
    <row r="137" spans="11:22">
      <c r="K137" s="49" t="s">
        <v>25</v>
      </c>
      <c r="L137" s="43" t="s">
        <v>4</v>
      </c>
      <c r="M137" s="27" t="s">
        <v>17</v>
      </c>
      <c r="N137" s="24" t="str">
        <f t="shared" si="25"/>
        <v>Smoke at least once a weekGirlsCardiff and Vale UHB</v>
      </c>
      <c r="O137" s="24" t="str">
        <f t="shared" si="26"/>
        <v>Smoke at least once a weekCardiff and Vale UHB</v>
      </c>
      <c r="P137" s="27">
        <f t="shared" si="30"/>
        <v>4</v>
      </c>
      <c r="Q137" s="188">
        <v>4</v>
      </c>
      <c r="R137" s="20" t="b">
        <v>1</v>
      </c>
      <c r="U137" s="24"/>
      <c r="V137" s="24"/>
    </row>
    <row r="138" spans="11:22">
      <c r="K138" s="49" t="s">
        <v>25</v>
      </c>
      <c r="L138" s="43" t="s">
        <v>5</v>
      </c>
      <c r="M138" s="27" t="s">
        <v>17</v>
      </c>
      <c r="N138" s="24" t="str">
        <f t="shared" si="25"/>
        <v>Smoke at least once a weekGirlsCwm Taf UHB</v>
      </c>
      <c r="O138" s="24" t="str">
        <f t="shared" si="26"/>
        <v>Smoke at least once a weekCwm Taf UHB</v>
      </c>
      <c r="P138" s="27">
        <f t="shared" si="30"/>
        <v>5</v>
      </c>
      <c r="Q138" s="188">
        <v>5</v>
      </c>
      <c r="R138" s="20" t="b">
        <v>1</v>
      </c>
      <c r="U138" s="24"/>
      <c r="V138" s="24"/>
    </row>
    <row r="139" spans="11:22">
      <c r="K139" s="49" t="s">
        <v>25</v>
      </c>
      <c r="L139" s="43" t="s">
        <v>2</v>
      </c>
      <c r="M139" s="27" t="s">
        <v>17</v>
      </c>
      <c r="N139" s="24" t="str">
        <f t="shared" si="25"/>
        <v>Smoke at least once a weekGirlsAneurin Bevan UHB</v>
      </c>
      <c r="O139" s="24" t="str">
        <f t="shared" si="26"/>
        <v>Smoke at least once a weekAneurin Bevan UHB</v>
      </c>
      <c r="P139" s="27">
        <f t="shared" si="30"/>
        <v>5</v>
      </c>
      <c r="Q139" s="188">
        <v>5</v>
      </c>
      <c r="R139" s="20" t="b">
        <v>1</v>
      </c>
      <c r="U139" s="24"/>
      <c r="V139" s="24"/>
    </row>
    <row r="140" spans="11:22">
      <c r="K140" s="49" t="s">
        <v>25</v>
      </c>
      <c r="L140" s="43" t="s">
        <v>14</v>
      </c>
      <c r="M140" s="27" t="s">
        <v>17</v>
      </c>
      <c r="N140" s="24" t="str">
        <f t="shared" si="25"/>
        <v>Smoke at least once a weekGirlsWales</v>
      </c>
      <c r="O140" s="24" t="str">
        <f t="shared" si="26"/>
        <v>Smoke at least once a weekWales</v>
      </c>
      <c r="P140" s="27" t="e">
        <f t="shared" si="30"/>
        <v>#N/A</v>
      </c>
      <c r="Q140" s="188">
        <v>0</v>
      </c>
      <c r="R140" s="20" t="s">
        <v>118</v>
      </c>
      <c r="U140" s="24"/>
      <c r="V140" s="24"/>
    </row>
    <row r="141" spans="11:22">
      <c r="K141" s="49" t="s">
        <v>157</v>
      </c>
      <c r="L141" s="43" t="s">
        <v>3</v>
      </c>
      <c r="M141" s="27" t="s">
        <v>17</v>
      </c>
      <c r="N141" s="24" t="str">
        <f t="shared" si="25"/>
        <v>Drinking alcohol at least once a weekGirlsBetsi Cadwaladr UHB</v>
      </c>
      <c r="O141" s="24" t="str">
        <f t="shared" si="26"/>
        <v>Drinking alcohol at least once a weekBetsi Cadwaladr UHB</v>
      </c>
      <c r="P141" s="27">
        <f>VLOOKUP(L141,$A$37:$I$43,9,)</f>
        <v>4</v>
      </c>
      <c r="Q141" s="188">
        <v>4</v>
      </c>
      <c r="R141" s="20" t="b">
        <v>1</v>
      </c>
      <c r="U141" s="24"/>
      <c r="V141" s="24"/>
    </row>
    <row r="142" spans="11:22">
      <c r="K142" s="49" t="s">
        <v>157</v>
      </c>
      <c r="L142" s="43" t="s">
        <v>6</v>
      </c>
      <c r="M142" s="27" t="s">
        <v>17</v>
      </c>
      <c r="N142" s="24" t="str">
        <f t="shared" ref="N142:N205" si="31">TRIM(CONCATENATE(K142,"",M142,"",L142))</f>
        <v>Drinking alcohol at least once a weekGirlsPowys THB</v>
      </c>
      <c r="O142" s="24" t="str">
        <f t="shared" ref="O142:O205" si="32">TRIM(CONCATENATE(K142,"",L142))</f>
        <v>Drinking alcohol at least once a weekPowys THB</v>
      </c>
      <c r="P142" s="27">
        <f t="shared" ref="P142:P148" si="33">VLOOKUP(L142,$A$37:$I$43,9,)</f>
        <v>4</v>
      </c>
      <c r="Q142" s="188">
        <v>4</v>
      </c>
      <c r="R142" s="20" t="b">
        <v>1</v>
      </c>
      <c r="U142" s="24"/>
      <c r="V142" s="24"/>
    </row>
    <row r="143" spans="11:22">
      <c r="K143" s="49" t="s">
        <v>157</v>
      </c>
      <c r="L143" s="43" t="s">
        <v>7</v>
      </c>
      <c r="M143" s="27" t="s">
        <v>17</v>
      </c>
      <c r="N143" s="24" t="str">
        <f t="shared" si="31"/>
        <v>Drinking alcohol at least once a weekGirlsHywel Dda UHB</v>
      </c>
      <c r="O143" s="24" t="str">
        <f t="shared" si="32"/>
        <v>Drinking alcohol at least once a weekHywel Dda UHB</v>
      </c>
      <c r="P143" s="27">
        <f t="shared" si="33"/>
        <v>4</v>
      </c>
      <c r="Q143" s="188">
        <v>4</v>
      </c>
      <c r="R143" s="20" t="b">
        <v>1</v>
      </c>
      <c r="U143" s="24"/>
      <c r="V143" s="24"/>
    </row>
    <row r="144" spans="11:22">
      <c r="K144" s="49" t="s">
        <v>157</v>
      </c>
      <c r="L144" s="43" t="s">
        <v>8</v>
      </c>
      <c r="M144" s="27" t="s">
        <v>17</v>
      </c>
      <c r="N144" s="24" t="str">
        <f t="shared" si="31"/>
        <v>Drinking alcohol at least once a weekGirlsABM UHB</v>
      </c>
      <c r="O144" s="24" t="str">
        <f t="shared" si="32"/>
        <v>Drinking alcohol at least once a weekABM UHB</v>
      </c>
      <c r="P144" s="27">
        <f t="shared" si="33"/>
        <v>4</v>
      </c>
      <c r="Q144" s="188">
        <v>4</v>
      </c>
      <c r="R144" s="20" t="b">
        <v>1</v>
      </c>
      <c r="U144" s="24"/>
      <c r="V144" s="24"/>
    </row>
    <row r="145" spans="11:22">
      <c r="K145" s="49" t="s">
        <v>157</v>
      </c>
      <c r="L145" s="43" t="s">
        <v>4</v>
      </c>
      <c r="M145" s="27" t="s">
        <v>17</v>
      </c>
      <c r="N145" s="24" t="str">
        <f t="shared" si="31"/>
        <v>Drinking alcohol at least once a weekGirlsCardiff and Vale UHB</v>
      </c>
      <c r="O145" s="24" t="str">
        <f t="shared" si="32"/>
        <v>Drinking alcohol at least once a weekCardiff and Vale UHB</v>
      </c>
      <c r="P145" s="27">
        <f t="shared" si="33"/>
        <v>3</v>
      </c>
      <c r="Q145" s="188">
        <v>3</v>
      </c>
      <c r="R145" s="20" t="b">
        <v>1</v>
      </c>
      <c r="U145" s="24"/>
      <c r="V145" s="24"/>
    </row>
    <row r="146" spans="11:22">
      <c r="K146" s="49" t="s">
        <v>157</v>
      </c>
      <c r="L146" s="43" t="s">
        <v>5</v>
      </c>
      <c r="M146" s="27" t="s">
        <v>17</v>
      </c>
      <c r="N146" s="24" t="str">
        <f t="shared" si="31"/>
        <v>Drinking alcohol at least once a weekGirlsCwm Taf UHB</v>
      </c>
      <c r="O146" s="24" t="str">
        <f t="shared" si="32"/>
        <v>Drinking alcohol at least once a weekCwm Taf UHB</v>
      </c>
      <c r="P146" s="27">
        <f t="shared" si="33"/>
        <v>8</v>
      </c>
      <c r="Q146" s="188">
        <v>8</v>
      </c>
      <c r="R146" s="20" t="b">
        <v>1</v>
      </c>
      <c r="U146" s="24"/>
      <c r="V146" s="24"/>
    </row>
    <row r="147" spans="11:22">
      <c r="K147" s="49" t="s">
        <v>157</v>
      </c>
      <c r="L147" s="43" t="s">
        <v>2</v>
      </c>
      <c r="M147" s="27" t="s">
        <v>17</v>
      </c>
      <c r="N147" s="24" t="str">
        <f t="shared" si="31"/>
        <v>Drinking alcohol at least once a weekGirlsAneurin Bevan UHB</v>
      </c>
      <c r="O147" s="24" t="str">
        <f t="shared" si="32"/>
        <v>Drinking alcohol at least once a weekAneurin Bevan UHB</v>
      </c>
      <c r="P147" s="27">
        <f t="shared" si="33"/>
        <v>9</v>
      </c>
      <c r="Q147" s="188">
        <v>9</v>
      </c>
      <c r="R147" s="20" t="b">
        <v>1</v>
      </c>
      <c r="U147" s="24"/>
      <c r="V147" s="24"/>
    </row>
    <row r="148" spans="11:22">
      <c r="K148" s="49" t="s">
        <v>157</v>
      </c>
      <c r="L148" s="43" t="s">
        <v>14</v>
      </c>
      <c r="M148" s="27" t="s">
        <v>17</v>
      </c>
      <c r="N148" s="24" t="str">
        <f t="shared" si="31"/>
        <v>Drinking alcohol at least once a weekGirlsWales</v>
      </c>
      <c r="O148" s="24" t="str">
        <f t="shared" si="32"/>
        <v>Drinking alcohol at least once a weekWales</v>
      </c>
      <c r="P148" s="27" t="e">
        <f t="shared" si="33"/>
        <v>#N/A</v>
      </c>
      <c r="Q148" s="188">
        <v>0</v>
      </c>
      <c r="R148" s="20" t="s">
        <v>118</v>
      </c>
      <c r="U148" s="24"/>
      <c r="V148" s="24"/>
    </row>
    <row r="149" spans="11:22">
      <c r="K149" s="49" t="s">
        <v>26</v>
      </c>
      <c r="L149" s="43" t="s">
        <v>3</v>
      </c>
      <c r="M149" s="27" t="s">
        <v>17</v>
      </c>
      <c r="N149" s="24" t="str">
        <f t="shared" si="31"/>
        <v>Fair/poor healthGirlsBetsi Cadwaladr UHB</v>
      </c>
      <c r="O149" s="24" t="str">
        <f t="shared" si="32"/>
        <v>Fair/poor healthBetsi Cadwaladr UHB</v>
      </c>
      <c r="P149" s="27">
        <f>VLOOKUP(L149,$A$45:$I$51,9,0)</f>
        <v>21</v>
      </c>
      <c r="Q149" s="188">
        <v>21</v>
      </c>
      <c r="R149" s="20" t="b">
        <v>1</v>
      </c>
      <c r="U149" s="24"/>
      <c r="V149" s="24"/>
    </row>
    <row r="150" spans="11:22">
      <c r="K150" s="49" t="s">
        <v>26</v>
      </c>
      <c r="L150" s="43" t="s">
        <v>6</v>
      </c>
      <c r="M150" s="27" t="s">
        <v>17</v>
      </c>
      <c r="N150" s="24" t="str">
        <f t="shared" si="31"/>
        <v>Fair/poor healthGirlsPowys THB</v>
      </c>
      <c r="O150" s="24" t="str">
        <f t="shared" si="32"/>
        <v>Fair/poor healthPowys THB</v>
      </c>
      <c r="P150" s="27">
        <f t="shared" ref="P150:P156" si="34">VLOOKUP(L150,$A$45:$I$51,9,0)</f>
        <v>19</v>
      </c>
      <c r="Q150" s="188">
        <v>19</v>
      </c>
      <c r="R150" s="20" t="b">
        <v>1</v>
      </c>
      <c r="U150" s="24"/>
      <c r="V150" s="24"/>
    </row>
    <row r="151" spans="11:22">
      <c r="K151" s="49" t="s">
        <v>26</v>
      </c>
      <c r="L151" s="43" t="s">
        <v>7</v>
      </c>
      <c r="M151" s="27" t="s">
        <v>17</v>
      </c>
      <c r="N151" s="24" t="str">
        <f t="shared" si="31"/>
        <v>Fair/poor healthGirlsHywel Dda UHB</v>
      </c>
      <c r="O151" s="24" t="str">
        <f t="shared" si="32"/>
        <v>Fair/poor healthHywel Dda UHB</v>
      </c>
      <c r="P151" s="27">
        <f t="shared" si="34"/>
        <v>22</v>
      </c>
      <c r="Q151" s="188">
        <v>22</v>
      </c>
      <c r="R151" s="20" t="b">
        <v>1</v>
      </c>
      <c r="U151" s="24"/>
      <c r="V151" s="24"/>
    </row>
    <row r="152" spans="11:22">
      <c r="K152" s="49" t="s">
        <v>26</v>
      </c>
      <c r="L152" s="43" t="s">
        <v>8</v>
      </c>
      <c r="M152" s="27" t="s">
        <v>17</v>
      </c>
      <c r="N152" s="24" t="str">
        <f t="shared" si="31"/>
        <v>Fair/poor healthGirlsABM UHB</v>
      </c>
      <c r="O152" s="24" t="str">
        <f t="shared" si="32"/>
        <v>Fair/poor healthABM UHB</v>
      </c>
      <c r="P152" s="27">
        <f t="shared" si="34"/>
        <v>17</v>
      </c>
      <c r="Q152" s="188">
        <v>17</v>
      </c>
      <c r="R152" s="20" t="b">
        <v>1</v>
      </c>
      <c r="U152" s="24"/>
      <c r="V152" s="24"/>
    </row>
    <row r="153" spans="11:22">
      <c r="K153" s="49" t="s">
        <v>26</v>
      </c>
      <c r="L153" s="43" t="s">
        <v>4</v>
      </c>
      <c r="M153" s="27" t="s">
        <v>17</v>
      </c>
      <c r="N153" s="24" t="str">
        <f t="shared" si="31"/>
        <v>Fair/poor healthGirlsCardiff and Vale UHB</v>
      </c>
      <c r="O153" s="24" t="str">
        <f t="shared" si="32"/>
        <v>Fair/poor healthCardiff and Vale UHB</v>
      </c>
      <c r="P153" s="27">
        <f t="shared" si="34"/>
        <v>28.000000000000004</v>
      </c>
      <c r="Q153" s="188">
        <v>28.000000000000004</v>
      </c>
      <c r="R153" s="20" t="b">
        <v>1</v>
      </c>
      <c r="U153" s="24"/>
      <c r="V153" s="24"/>
    </row>
    <row r="154" spans="11:22">
      <c r="K154" s="49" t="s">
        <v>26</v>
      </c>
      <c r="L154" s="43" t="s">
        <v>5</v>
      </c>
      <c r="M154" s="27" t="s">
        <v>17</v>
      </c>
      <c r="N154" s="24" t="str">
        <f t="shared" si="31"/>
        <v>Fair/poor healthGirlsCwm Taf UHB</v>
      </c>
      <c r="O154" s="24" t="str">
        <f t="shared" si="32"/>
        <v>Fair/poor healthCwm Taf UHB</v>
      </c>
      <c r="P154" s="27">
        <f t="shared" si="34"/>
        <v>25</v>
      </c>
      <c r="Q154" s="188">
        <v>25</v>
      </c>
      <c r="R154" s="20" t="b">
        <v>1</v>
      </c>
      <c r="U154" s="24"/>
      <c r="V154" s="24"/>
    </row>
    <row r="155" spans="11:22">
      <c r="K155" s="49" t="s">
        <v>26</v>
      </c>
      <c r="L155" s="43" t="s">
        <v>2</v>
      </c>
      <c r="M155" s="27" t="s">
        <v>17</v>
      </c>
      <c r="N155" s="24" t="str">
        <f t="shared" si="31"/>
        <v>Fair/poor healthGirlsAneurin Bevan UHB</v>
      </c>
      <c r="O155" s="24" t="str">
        <f t="shared" si="32"/>
        <v>Fair/poor healthAneurin Bevan UHB</v>
      </c>
      <c r="P155" s="27">
        <f t="shared" si="34"/>
        <v>25</v>
      </c>
      <c r="Q155" s="188">
        <v>25</v>
      </c>
      <c r="R155" s="20" t="b">
        <v>1</v>
      </c>
      <c r="U155" s="24"/>
      <c r="V155" s="24"/>
    </row>
    <row r="156" spans="11:22">
      <c r="K156" s="49" t="s">
        <v>26</v>
      </c>
      <c r="L156" s="43" t="s">
        <v>14</v>
      </c>
      <c r="M156" s="27" t="s">
        <v>17</v>
      </c>
      <c r="N156" s="24" t="str">
        <f t="shared" si="31"/>
        <v>Fair/poor healthGirlsWales</v>
      </c>
      <c r="O156" s="24" t="str">
        <f t="shared" si="32"/>
        <v>Fair/poor healthWales</v>
      </c>
      <c r="P156" s="27" t="e">
        <f t="shared" si="34"/>
        <v>#N/A</v>
      </c>
      <c r="Q156" s="188">
        <v>0</v>
      </c>
      <c r="R156" s="20" t="s">
        <v>118</v>
      </c>
      <c r="U156" s="24"/>
      <c r="V156" s="24"/>
    </row>
    <row r="157" spans="11:22">
      <c r="K157" s="49" t="s">
        <v>27</v>
      </c>
      <c r="L157" s="43" t="s">
        <v>3</v>
      </c>
      <c r="M157" s="27" t="s">
        <v>17</v>
      </c>
      <c r="N157" s="24" t="str">
        <f t="shared" si="31"/>
        <v>Taken any drugsGirlsBetsi Cadwaladr UHB</v>
      </c>
      <c r="O157" s="24" t="str">
        <f t="shared" si="32"/>
        <v>Taken any drugsBetsi Cadwaladr UHB</v>
      </c>
      <c r="P157" s="27">
        <f>VLOOKUP(L157,$A$53:$I$59,9,)</f>
        <v>8</v>
      </c>
      <c r="Q157" s="188">
        <v>8</v>
      </c>
      <c r="R157" s="20" t="b">
        <v>1</v>
      </c>
      <c r="U157" s="24"/>
      <c r="V157" s="24"/>
    </row>
    <row r="158" spans="11:22">
      <c r="K158" s="49" t="s">
        <v>27</v>
      </c>
      <c r="L158" s="43" t="s">
        <v>6</v>
      </c>
      <c r="M158" s="27" t="s">
        <v>17</v>
      </c>
      <c r="N158" s="24" t="str">
        <f t="shared" si="31"/>
        <v>Taken any drugsGirlsPowys THB</v>
      </c>
      <c r="O158" s="24" t="str">
        <f t="shared" si="32"/>
        <v>Taken any drugsPowys THB</v>
      </c>
      <c r="P158" s="27">
        <f t="shared" ref="P158:P163" si="35">VLOOKUP(L158,$A$53:$I$59,9,)</f>
        <v>6</v>
      </c>
      <c r="Q158" s="188">
        <v>6</v>
      </c>
      <c r="R158" s="20" t="b">
        <v>1</v>
      </c>
      <c r="U158" s="24"/>
      <c r="V158" s="24"/>
    </row>
    <row r="159" spans="11:22">
      <c r="K159" s="49" t="s">
        <v>27</v>
      </c>
      <c r="L159" s="43" t="s">
        <v>7</v>
      </c>
      <c r="M159" s="27" t="s">
        <v>17</v>
      </c>
      <c r="N159" s="24" t="str">
        <f t="shared" si="31"/>
        <v>Taken any drugsGirlsHywel Dda UHB</v>
      </c>
      <c r="O159" s="24" t="str">
        <f t="shared" si="32"/>
        <v>Taken any drugsHywel Dda UHB</v>
      </c>
      <c r="P159" s="27">
        <f t="shared" si="35"/>
        <v>7.0000000000000009</v>
      </c>
      <c r="Q159" s="188">
        <v>7.0000000000000009</v>
      </c>
      <c r="R159" s="20" t="b">
        <v>1</v>
      </c>
      <c r="U159" s="24"/>
      <c r="V159" s="24"/>
    </row>
    <row r="160" spans="11:22">
      <c r="K160" s="49" t="s">
        <v>27</v>
      </c>
      <c r="L160" s="43" t="s">
        <v>8</v>
      </c>
      <c r="M160" s="27" t="s">
        <v>17</v>
      </c>
      <c r="N160" s="24" t="str">
        <f t="shared" si="31"/>
        <v>Taken any drugsGirlsABM UHB</v>
      </c>
      <c r="O160" s="24" t="str">
        <f t="shared" si="32"/>
        <v>Taken any drugsABM UHB</v>
      </c>
      <c r="P160" s="27">
        <f t="shared" si="35"/>
        <v>7.0000000000000009</v>
      </c>
      <c r="Q160" s="188">
        <v>7.0000000000000009</v>
      </c>
      <c r="R160" s="20" t="b">
        <v>1</v>
      </c>
      <c r="U160" s="24"/>
      <c r="V160" s="24"/>
    </row>
    <row r="161" spans="11:22">
      <c r="K161" s="49" t="s">
        <v>27</v>
      </c>
      <c r="L161" s="43" t="s">
        <v>4</v>
      </c>
      <c r="M161" s="27" t="s">
        <v>17</v>
      </c>
      <c r="N161" s="24" t="str">
        <f t="shared" si="31"/>
        <v>Taken any drugsGirlsCardiff and Vale UHB</v>
      </c>
      <c r="O161" s="24" t="str">
        <f t="shared" si="32"/>
        <v>Taken any drugsCardiff and Vale UHB</v>
      </c>
      <c r="P161" s="27">
        <f t="shared" si="35"/>
        <v>8</v>
      </c>
      <c r="Q161" s="188">
        <v>8</v>
      </c>
      <c r="R161" s="20" t="b">
        <v>1</v>
      </c>
      <c r="U161" s="24"/>
      <c r="V161" s="24"/>
    </row>
    <row r="162" spans="11:22">
      <c r="K162" s="49" t="s">
        <v>27</v>
      </c>
      <c r="L162" s="43" t="s">
        <v>5</v>
      </c>
      <c r="M162" s="27" t="s">
        <v>17</v>
      </c>
      <c r="N162" s="24" t="str">
        <f t="shared" si="31"/>
        <v>Taken any drugsGirlsCwm Taf UHB</v>
      </c>
      <c r="O162" s="24" t="str">
        <f t="shared" si="32"/>
        <v>Taken any drugsCwm Taf UHB</v>
      </c>
      <c r="P162" s="27">
        <f t="shared" si="35"/>
        <v>9</v>
      </c>
      <c r="Q162" s="188">
        <v>9</v>
      </c>
      <c r="R162" s="20" t="b">
        <v>1</v>
      </c>
      <c r="U162" s="24"/>
      <c r="V162" s="24"/>
    </row>
    <row r="163" spans="11:22">
      <c r="K163" s="49" t="s">
        <v>27</v>
      </c>
      <c r="L163" s="43" t="s">
        <v>2</v>
      </c>
      <c r="M163" s="27" t="s">
        <v>17</v>
      </c>
      <c r="N163" s="24" t="str">
        <f t="shared" si="31"/>
        <v>Taken any drugsGirlsAneurin Bevan UHB</v>
      </c>
      <c r="O163" s="24" t="str">
        <f t="shared" si="32"/>
        <v>Taken any drugsAneurin Bevan UHB</v>
      </c>
      <c r="P163" s="27">
        <f t="shared" si="35"/>
        <v>11</v>
      </c>
      <c r="Q163" s="188">
        <v>11</v>
      </c>
      <c r="R163" s="20" t="b">
        <v>1</v>
      </c>
      <c r="U163" s="24"/>
      <c r="V163" s="24"/>
    </row>
    <row r="164" spans="11:22">
      <c r="K164" s="49" t="s">
        <v>27</v>
      </c>
      <c r="L164" s="43" t="s">
        <v>14</v>
      </c>
      <c r="M164" s="27" t="s">
        <v>17</v>
      </c>
      <c r="N164" s="24" t="str">
        <f t="shared" si="31"/>
        <v>Taken any drugsGirlsWales</v>
      </c>
      <c r="O164" s="24" t="str">
        <f t="shared" si="32"/>
        <v>Taken any drugsWales</v>
      </c>
      <c r="P164" s="27" t="e">
        <f>VLOOKUP(L164,$A$53:$I$59,9,)</f>
        <v>#N/A</v>
      </c>
      <c r="Q164" s="188">
        <v>0</v>
      </c>
      <c r="R164" s="20" t="s">
        <v>118</v>
      </c>
      <c r="U164" s="24"/>
      <c r="V164" s="24"/>
    </row>
    <row r="165" spans="11:22">
      <c r="K165" s="49" t="s">
        <v>184</v>
      </c>
      <c r="L165" s="43" t="s">
        <v>3</v>
      </c>
      <c r="M165" s="27" t="s">
        <v>17</v>
      </c>
      <c r="N165" s="24" t="str">
        <f t="shared" si="31"/>
        <v>Have been bullied in the past two monthsGirlsBetsi Cadwaladr UHB</v>
      </c>
      <c r="O165" s="24" t="str">
        <f t="shared" si="32"/>
        <v>Have been bullied in the past two monthsBetsi Cadwaladr UHB</v>
      </c>
      <c r="P165" s="27">
        <f>VLOOKUP(L165,$A$61:$I$67,9,)</f>
        <v>39</v>
      </c>
      <c r="Q165" s="188">
        <v>39</v>
      </c>
      <c r="R165" s="20" t="b">
        <v>1</v>
      </c>
      <c r="U165" s="24"/>
      <c r="V165" s="24"/>
    </row>
    <row r="166" spans="11:22">
      <c r="K166" s="49" t="s">
        <v>184</v>
      </c>
      <c r="L166" s="43" t="s">
        <v>6</v>
      </c>
      <c r="M166" s="27" t="s">
        <v>17</v>
      </c>
      <c r="N166" s="24" t="str">
        <f t="shared" si="31"/>
        <v>Have been bullied in the past two monthsGirlsPowys THB</v>
      </c>
      <c r="O166" s="24" t="str">
        <f t="shared" si="32"/>
        <v>Have been bullied in the past two monthsPowys THB</v>
      </c>
      <c r="P166" s="27">
        <f t="shared" ref="P166:P172" si="36">VLOOKUP(L166,$A$61:$I$67,9,)</f>
        <v>38</v>
      </c>
      <c r="Q166" s="188">
        <v>38</v>
      </c>
      <c r="R166" s="20" t="b">
        <v>1</v>
      </c>
      <c r="U166" s="24"/>
      <c r="V166" s="24"/>
    </row>
    <row r="167" spans="11:22">
      <c r="K167" s="49" t="s">
        <v>184</v>
      </c>
      <c r="L167" s="43" t="s">
        <v>7</v>
      </c>
      <c r="M167" s="27" t="s">
        <v>17</v>
      </c>
      <c r="N167" s="24" t="str">
        <f t="shared" si="31"/>
        <v>Have been bullied in the past two monthsGirlsHywel Dda UHB</v>
      </c>
      <c r="O167" s="24" t="str">
        <f t="shared" si="32"/>
        <v>Have been bullied in the past two monthsHywel Dda UHB</v>
      </c>
      <c r="P167" s="27">
        <f t="shared" si="36"/>
        <v>32</v>
      </c>
      <c r="Q167" s="188">
        <v>32</v>
      </c>
      <c r="R167" s="20" t="b">
        <v>1</v>
      </c>
      <c r="U167" s="24"/>
      <c r="V167" s="24"/>
    </row>
    <row r="168" spans="11:22">
      <c r="K168" s="49" t="s">
        <v>184</v>
      </c>
      <c r="L168" s="43" t="s">
        <v>8</v>
      </c>
      <c r="M168" s="27" t="s">
        <v>17</v>
      </c>
      <c r="N168" s="24" t="str">
        <f t="shared" si="31"/>
        <v>Have been bullied in the past two monthsGirlsABM UHB</v>
      </c>
      <c r="O168" s="24" t="str">
        <f t="shared" si="32"/>
        <v>Have been bullied in the past two monthsABM UHB</v>
      </c>
      <c r="P168" s="27">
        <f t="shared" si="36"/>
        <v>36</v>
      </c>
      <c r="Q168" s="188">
        <v>36</v>
      </c>
      <c r="R168" s="20" t="b">
        <v>1</v>
      </c>
      <c r="U168" s="24"/>
      <c r="V168" s="24"/>
    </row>
    <row r="169" spans="11:22">
      <c r="K169" s="49" t="s">
        <v>184</v>
      </c>
      <c r="L169" s="43" t="s">
        <v>4</v>
      </c>
      <c r="M169" s="27" t="s">
        <v>17</v>
      </c>
      <c r="N169" s="24" t="str">
        <f t="shared" si="31"/>
        <v>Have been bullied in the past two monthsGirlsCardiff and Vale UHB</v>
      </c>
      <c r="O169" s="24" t="str">
        <f t="shared" si="32"/>
        <v>Have been bullied in the past two monthsCardiff and Vale UHB</v>
      </c>
      <c r="P169" s="27">
        <f t="shared" si="36"/>
        <v>38</v>
      </c>
      <c r="Q169" s="188">
        <v>38</v>
      </c>
      <c r="R169" s="20" t="b">
        <v>1</v>
      </c>
      <c r="U169" s="24"/>
      <c r="V169" s="24"/>
    </row>
    <row r="170" spans="11:22">
      <c r="K170" s="49" t="s">
        <v>184</v>
      </c>
      <c r="L170" s="43" t="s">
        <v>5</v>
      </c>
      <c r="M170" s="27" t="s">
        <v>17</v>
      </c>
      <c r="N170" s="24" t="str">
        <f t="shared" si="31"/>
        <v>Have been bullied in the past two monthsGirlsCwm Taf UHB</v>
      </c>
      <c r="O170" s="24" t="str">
        <f t="shared" si="32"/>
        <v>Have been bullied in the past two monthsCwm Taf UHB</v>
      </c>
      <c r="P170" s="27">
        <f t="shared" si="36"/>
        <v>42</v>
      </c>
      <c r="Q170" s="188">
        <v>42</v>
      </c>
      <c r="R170" s="20" t="b">
        <v>1</v>
      </c>
      <c r="U170" s="24"/>
      <c r="V170" s="24"/>
    </row>
    <row r="171" spans="11:22">
      <c r="K171" s="49" t="s">
        <v>184</v>
      </c>
      <c r="L171" s="43" t="s">
        <v>2</v>
      </c>
      <c r="M171" s="27" t="s">
        <v>17</v>
      </c>
      <c r="N171" s="24" t="str">
        <f t="shared" si="31"/>
        <v>Have been bullied in the past two monthsGirlsAneurin Bevan UHB</v>
      </c>
      <c r="O171" s="24" t="str">
        <f t="shared" si="32"/>
        <v>Have been bullied in the past two monthsAneurin Bevan UHB</v>
      </c>
      <c r="P171" s="27">
        <f t="shared" si="36"/>
        <v>43</v>
      </c>
      <c r="Q171" s="188">
        <v>43</v>
      </c>
      <c r="R171" s="20" t="b">
        <v>1</v>
      </c>
      <c r="U171" s="24"/>
      <c r="V171" s="24"/>
    </row>
    <row r="172" spans="11:22">
      <c r="K172" s="49" t="s">
        <v>184</v>
      </c>
      <c r="L172" s="43" t="s">
        <v>14</v>
      </c>
      <c r="M172" s="27" t="s">
        <v>17</v>
      </c>
      <c r="N172" s="24" t="str">
        <f t="shared" si="31"/>
        <v>Have been bullied in the past two monthsGirlsWales</v>
      </c>
      <c r="O172" s="24" t="str">
        <f t="shared" si="32"/>
        <v>Have been bullied in the past two monthsWales</v>
      </c>
      <c r="P172" s="27" t="e">
        <f t="shared" si="36"/>
        <v>#N/A</v>
      </c>
      <c r="Q172" s="188">
        <v>0</v>
      </c>
      <c r="R172" s="20" t="s">
        <v>118</v>
      </c>
      <c r="U172" s="24"/>
      <c r="V172" s="24"/>
    </row>
    <row r="173" spans="11:22">
      <c r="K173" s="49" t="s">
        <v>39</v>
      </c>
      <c r="L173" s="43" t="s">
        <v>3</v>
      </c>
      <c r="M173" s="27" t="s">
        <v>17</v>
      </c>
      <c r="N173" s="24" t="str">
        <f t="shared" si="31"/>
        <v>Tried e-cigarettes occasionally or regularlyGirlsBetsi Cadwaladr UHB</v>
      </c>
      <c r="O173" s="24" t="str">
        <f t="shared" si="32"/>
        <v>Tried e-cigarettes occasionally or regularlyBetsi Cadwaladr UHB</v>
      </c>
      <c r="P173" s="27">
        <f>VLOOKUP(L173,$A$69:$I$75,9,)</f>
        <v>13</v>
      </c>
      <c r="Q173" s="188">
        <v>13</v>
      </c>
      <c r="R173" s="20" t="b">
        <v>1</v>
      </c>
      <c r="U173" s="24"/>
      <c r="V173" s="24"/>
    </row>
    <row r="174" spans="11:22">
      <c r="K174" s="49" t="s">
        <v>39</v>
      </c>
      <c r="L174" s="43" t="s">
        <v>6</v>
      </c>
      <c r="M174" s="27" t="s">
        <v>17</v>
      </c>
      <c r="N174" s="24" t="str">
        <f t="shared" si="31"/>
        <v>Tried e-cigarettes occasionally or regularlyGirlsPowys THB</v>
      </c>
      <c r="O174" s="24" t="str">
        <f t="shared" si="32"/>
        <v>Tried e-cigarettes occasionally or regularlyPowys THB</v>
      </c>
      <c r="P174" s="27">
        <f t="shared" ref="P174:P180" si="37">VLOOKUP(L174,$A$69:$I$75,9,)</f>
        <v>6</v>
      </c>
      <c r="Q174" s="188">
        <v>6</v>
      </c>
      <c r="R174" s="20" t="b">
        <v>1</v>
      </c>
      <c r="U174" s="24"/>
      <c r="V174" s="24"/>
    </row>
    <row r="175" spans="11:22">
      <c r="K175" s="49" t="s">
        <v>39</v>
      </c>
      <c r="L175" s="43" t="s">
        <v>7</v>
      </c>
      <c r="M175" s="27" t="s">
        <v>17</v>
      </c>
      <c r="N175" s="24" t="str">
        <f t="shared" si="31"/>
        <v>Tried e-cigarettes occasionally or regularlyGirlsHywel Dda UHB</v>
      </c>
      <c r="O175" s="24" t="str">
        <f t="shared" si="32"/>
        <v>Tried e-cigarettes occasionally or regularlyHywel Dda UHB</v>
      </c>
      <c r="P175" s="27">
        <f t="shared" si="37"/>
        <v>5</v>
      </c>
      <c r="Q175" s="188">
        <v>5</v>
      </c>
      <c r="R175" s="20" t="b">
        <v>1</v>
      </c>
      <c r="U175" s="24"/>
      <c r="V175" s="24"/>
    </row>
    <row r="176" spans="11:22">
      <c r="K176" s="49" t="s">
        <v>39</v>
      </c>
      <c r="L176" s="43" t="s">
        <v>8</v>
      </c>
      <c r="M176" s="27" t="s">
        <v>17</v>
      </c>
      <c r="N176" s="24" t="str">
        <f t="shared" si="31"/>
        <v>Tried e-cigarettes occasionally or regularlyGirlsABM UHB</v>
      </c>
      <c r="O176" s="24" t="str">
        <f t="shared" si="32"/>
        <v>Tried e-cigarettes occasionally or regularlyABM UHB</v>
      </c>
      <c r="P176" s="27">
        <f t="shared" si="37"/>
        <v>9</v>
      </c>
      <c r="Q176" s="188">
        <v>9</v>
      </c>
      <c r="R176" s="20" t="b">
        <v>1</v>
      </c>
      <c r="U176" s="24"/>
      <c r="V176" s="24"/>
    </row>
    <row r="177" spans="11:22">
      <c r="K177" s="49" t="s">
        <v>39</v>
      </c>
      <c r="L177" s="43" t="s">
        <v>4</v>
      </c>
      <c r="M177" s="27" t="s">
        <v>17</v>
      </c>
      <c r="N177" s="24" t="str">
        <f t="shared" si="31"/>
        <v>Tried e-cigarettes occasionally or regularlyGirlsCardiff and Vale UHB</v>
      </c>
      <c r="O177" s="24" t="str">
        <f t="shared" si="32"/>
        <v>Tried e-cigarettes occasionally or regularlyCardiff and Vale UHB</v>
      </c>
      <c r="P177" s="27">
        <f t="shared" si="37"/>
        <v>17</v>
      </c>
      <c r="Q177" s="188">
        <v>17</v>
      </c>
      <c r="R177" s="20" t="b">
        <v>1</v>
      </c>
      <c r="U177" s="24"/>
      <c r="V177" s="24"/>
    </row>
    <row r="178" spans="11:22">
      <c r="K178" s="49" t="s">
        <v>39</v>
      </c>
      <c r="L178" s="43" t="s">
        <v>5</v>
      </c>
      <c r="M178" s="27" t="s">
        <v>17</v>
      </c>
      <c r="N178" s="24" t="str">
        <f t="shared" si="31"/>
        <v>Tried e-cigarettes occasionally or regularlyGirlsCwm Taf UHB</v>
      </c>
      <c r="O178" s="24" t="str">
        <f t="shared" si="32"/>
        <v>Tried e-cigarettes occasionally or regularlyCwm Taf UHB</v>
      </c>
      <c r="P178" s="27">
        <f t="shared" si="37"/>
        <v>15</v>
      </c>
      <c r="Q178" s="188">
        <v>15</v>
      </c>
      <c r="R178" s="20" t="b">
        <v>1</v>
      </c>
      <c r="U178" s="24"/>
      <c r="V178" s="24"/>
    </row>
    <row r="179" spans="11:22">
      <c r="K179" s="49" t="s">
        <v>39</v>
      </c>
      <c r="L179" s="43" t="s">
        <v>2</v>
      </c>
      <c r="M179" s="27" t="s">
        <v>17</v>
      </c>
      <c r="N179" s="24" t="str">
        <f t="shared" si="31"/>
        <v>Tried e-cigarettes occasionally or regularlyGirlsAneurin Bevan UHB</v>
      </c>
      <c r="O179" s="24" t="str">
        <f t="shared" si="32"/>
        <v>Tried e-cigarettes occasionally or regularlyAneurin Bevan UHB</v>
      </c>
      <c r="P179" s="27">
        <f t="shared" si="37"/>
        <v>12</v>
      </c>
      <c r="Q179" s="188">
        <v>12</v>
      </c>
      <c r="R179" s="20" t="b">
        <v>1</v>
      </c>
      <c r="U179" s="24"/>
      <c r="V179" s="24"/>
    </row>
    <row r="180" spans="11:22">
      <c r="K180" s="49" t="s">
        <v>39</v>
      </c>
      <c r="L180" s="43" t="s">
        <v>14</v>
      </c>
      <c r="M180" s="27" t="s">
        <v>17</v>
      </c>
      <c r="N180" s="24" t="str">
        <f t="shared" si="31"/>
        <v>Tried e-cigarettes occasionally or regularlyGirlsWales</v>
      </c>
      <c r="O180" s="24" t="str">
        <f t="shared" si="32"/>
        <v>Tried e-cigarettes occasionally or regularlyWales</v>
      </c>
      <c r="P180" s="27" t="e">
        <f t="shared" si="37"/>
        <v>#N/A</v>
      </c>
      <c r="Q180" s="188">
        <v>0</v>
      </c>
      <c r="R180" s="20" t="s">
        <v>118</v>
      </c>
      <c r="U180" s="24"/>
      <c r="V180" s="24"/>
    </row>
    <row r="181" spans="11:22">
      <c r="K181" s="49" t="s">
        <v>30</v>
      </c>
      <c r="L181" s="43" t="s">
        <v>3</v>
      </c>
      <c r="M181" s="27" t="s">
        <v>17</v>
      </c>
      <c r="N181" s="24" t="str">
        <f t="shared" si="31"/>
        <v>Scoring 6+ on life satisfactionGirlsBetsi Cadwaladr UHB</v>
      </c>
      <c r="O181" s="24" t="str">
        <f t="shared" si="32"/>
        <v>Scoring 6+ on life satisfactionBetsi Cadwaladr UHB</v>
      </c>
      <c r="P181" s="27">
        <f>VLOOKUP(L181,$A$77:$I$83,9,)</f>
        <v>81</v>
      </c>
      <c r="Q181" s="188">
        <v>81</v>
      </c>
      <c r="R181" s="20" t="b">
        <v>1</v>
      </c>
      <c r="U181" s="24"/>
      <c r="V181" s="24"/>
    </row>
    <row r="182" spans="11:22">
      <c r="K182" s="49" t="s">
        <v>30</v>
      </c>
      <c r="L182" s="43" t="s">
        <v>6</v>
      </c>
      <c r="M182" s="27" t="s">
        <v>17</v>
      </c>
      <c r="N182" s="24" t="str">
        <f t="shared" si="31"/>
        <v>Scoring 6+ on life satisfactionGirlsPowys THB</v>
      </c>
      <c r="O182" s="24" t="str">
        <f t="shared" si="32"/>
        <v>Scoring 6+ on life satisfactionPowys THB</v>
      </c>
      <c r="P182" s="27">
        <f t="shared" ref="P182:P188" si="38">VLOOKUP(L182,$A$77:$I$83,9,)</f>
        <v>80</v>
      </c>
      <c r="Q182" s="188">
        <v>80</v>
      </c>
      <c r="R182" s="20" t="b">
        <v>1</v>
      </c>
      <c r="U182" s="24"/>
      <c r="V182" s="24"/>
    </row>
    <row r="183" spans="11:22">
      <c r="K183" s="49" t="s">
        <v>30</v>
      </c>
      <c r="L183" s="43" t="s">
        <v>7</v>
      </c>
      <c r="M183" s="27" t="s">
        <v>17</v>
      </c>
      <c r="N183" s="24" t="str">
        <f t="shared" si="31"/>
        <v>Scoring 6+ on life satisfactionGirlsHywel Dda UHB</v>
      </c>
      <c r="O183" s="24" t="str">
        <f t="shared" si="32"/>
        <v>Scoring 6+ on life satisfactionHywel Dda UHB</v>
      </c>
      <c r="P183" s="27">
        <f t="shared" si="38"/>
        <v>79</v>
      </c>
      <c r="Q183" s="188">
        <v>79</v>
      </c>
      <c r="R183" s="20" t="b">
        <v>1</v>
      </c>
      <c r="U183" s="24"/>
      <c r="V183" s="24"/>
    </row>
    <row r="184" spans="11:22">
      <c r="K184" s="49" t="s">
        <v>30</v>
      </c>
      <c r="L184" s="43" t="s">
        <v>8</v>
      </c>
      <c r="M184" s="27" t="s">
        <v>17</v>
      </c>
      <c r="N184" s="24" t="str">
        <f t="shared" si="31"/>
        <v>Scoring 6+ on life satisfactionGirlsABM UHB</v>
      </c>
      <c r="O184" s="24" t="str">
        <f t="shared" si="32"/>
        <v>Scoring 6+ on life satisfactionABM UHB</v>
      </c>
      <c r="P184" s="27">
        <f t="shared" si="38"/>
        <v>80</v>
      </c>
      <c r="Q184" s="188">
        <v>80</v>
      </c>
      <c r="R184" s="20" t="b">
        <v>1</v>
      </c>
      <c r="U184" s="24"/>
      <c r="V184" s="24"/>
    </row>
    <row r="185" spans="11:22">
      <c r="K185" s="49" t="s">
        <v>30</v>
      </c>
      <c r="L185" s="43" t="s">
        <v>4</v>
      </c>
      <c r="M185" s="27" t="s">
        <v>17</v>
      </c>
      <c r="N185" s="24" t="str">
        <f t="shared" si="31"/>
        <v>Scoring 6+ on life satisfactionGirlsCardiff and Vale UHB</v>
      </c>
      <c r="O185" s="24" t="str">
        <f t="shared" si="32"/>
        <v>Scoring 6+ on life satisfactionCardiff and Vale UHB</v>
      </c>
      <c r="P185" s="27">
        <f t="shared" si="38"/>
        <v>79</v>
      </c>
      <c r="Q185" s="188">
        <v>79</v>
      </c>
      <c r="R185" s="20" t="b">
        <v>1</v>
      </c>
      <c r="U185" s="24"/>
      <c r="V185" s="24"/>
    </row>
    <row r="186" spans="11:22">
      <c r="K186" s="49" t="s">
        <v>30</v>
      </c>
      <c r="L186" s="43" t="s">
        <v>5</v>
      </c>
      <c r="M186" s="27" t="s">
        <v>17</v>
      </c>
      <c r="N186" s="24" t="str">
        <f t="shared" si="31"/>
        <v>Scoring 6+ on life satisfactionGirlsCwm Taf UHB</v>
      </c>
      <c r="O186" s="24" t="str">
        <f t="shared" si="32"/>
        <v>Scoring 6+ on life satisfactionCwm Taf UHB</v>
      </c>
      <c r="P186" s="27">
        <f t="shared" si="38"/>
        <v>74</v>
      </c>
      <c r="Q186" s="188">
        <v>74</v>
      </c>
      <c r="R186" s="20" t="b">
        <v>1</v>
      </c>
      <c r="U186" s="24"/>
      <c r="V186" s="24"/>
    </row>
    <row r="187" spans="11:22">
      <c r="K187" s="49" t="s">
        <v>30</v>
      </c>
      <c r="L187" s="43" t="s">
        <v>2</v>
      </c>
      <c r="M187" s="27" t="s">
        <v>17</v>
      </c>
      <c r="N187" s="24" t="str">
        <f t="shared" si="31"/>
        <v>Scoring 6+ on life satisfactionGirlsAneurin Bevan UHB</v>
      </c>
      <c r="O187" s="24" t="str">
        <f t="shared" si="32"/>
        <v>Scoring 6+ on life satisfactionAneurin Bevan UHB</v>
      </c>
      <c r="P187" s="27">
        <f t="shared" si="38"/>
        <v>77</v>
      </c>
      <c r="Q187" s="188">
        <v>77</v>
      </c>
      <c r="R187" s="20" t="b">
        <v>1</v>
      </c>
      <c r="U187" s="24"/>
      <c r="V187" s="24"/>
    </row>
    <row r="188" spans="11:22">
      <c r="K188" s="49" t="s">
        <v>30</v>
      </c>
      <c r="L188" s="43" t="s">
        <v>14</v>
      </c>
      <c r="M188" s="27" t="s">
        <v>17</v>
      </c>
      <c r="N188" s="24" t="str">
        <f t="shared" si="31"/>
        <v>Scoring 6+ on life satisfactionGirlsWales</v>
      </c>
      <c r="O188" s="24" t="str">
        <f t="shared" si="32"/>
        <v>Scoring 6+ on life satisfactionWales</v>
      </c>
      <c r="P188" s="27" t="e">
        <f t="shared" si="38"/>
        <v>#N/A</v>
      </c>
      <c r="Q188" s="188">
        <v>0</v>
      </c>
      <c r="R188" s="20" t="s">
        <v>118</v>
      </c>
      <c r="U188" s="24"/>
      <c r="V188" s="24"/>
    </row>
    <row r="189" spans="11:22">
      <c r="K189" s="49" t="s">
        <v>31</v>
      </c>
      <c r="L189" s="43" t="s">
        <v>3</v>
      </c>
      <c r="M189" s="27" t="s">
        <v>17</v>
      </c>
      <c r="N189" s="24" t="str">
        <f t="shared" si="31"/>
        <v>Active 60 mins every dayGirlsBetsi Cadwaladr UHB</v>
      </c>
      <c r="O189" s="24" t="str">
        <f t="shared" si="32"/>
        <v>Active 60 mins every dayBetsi Cadwaladr UHB</v>
      </c>
      <c r="P189" s="27">
        <f>VLOOKUP(L189,$A$85:$I$91,9,)</f>
        <v>11</v>
      </c>
      <c r="Q189" s="188">
        <v>11</v>
      </c>
      <c r="R189" s="20" t="b">
        <v>1</v>
      </c>
      <c r="U189" s="24"/>
      <c r="V189" s="24"/>
    </row>
    <row r="190" spans="11:22">
      <c r="K190" s="49" t="s">
        <v>31</v>
      </c>
      <c r="L190" s="43" t="s">
        <v>6</v>
      </c>
      <c r="M190" s="27" t="s">
        <v>17</v>
      </c>
      <c r="N190" s="24" t="str">
        <f t="shared" si="31"/>
        <v>Active 60 mins every dayGirlsPowys THB</v>
      </c>
      <c r="O190" s="24" t="str">
        <f t="shared" si="32"/>
        <v>Active 60 mins every dayPowys THB</v>
      </c>
      <c r="P190" s="27">
        <f t="shared" ref="P190:P196" si="39">VLOOKUP(L190,$A$85:$I$91,9,)</f>
        <v>10</v>
      </c>
      <c r="Q190" s="188">
        <v>10</v>
      </c>
      <c r="R190" s="20" t="b">
        <v>1</v>
      </c>
      <c r="U190" s="24"/>
      <c r="V190" s="24"/>
    </row>
    <row r="191" spans="11:22">
      <c r="K191" s="49" t="s">
        <v>31</v>
      </c>
      <c r="L191" s="43" t="s">
        <v>7</v>
      </c>
      <c r="M191" s="27" t="s">
        <v>17</v>
      </c>
      <c r="N191" s="24" t="str">
        <f t="shared" si="31"/>
        <v>Active 60 mins every dayGirlsHywel Dda UHB</v>
      </c>
      <c r="O191" s="24" t="str">
        <f t="shared" si="32"/>
        <v>Active 60 mins every dayHywel Dda UHB</v>
      </c>
      <c r="P191" s="27">
        <f t="shared" si="39"/>
        <v>11</v>
      </c>
      <c r="Q191" s="188">
        <v>11</v>
      </c>
      <c r="R191" s="20" t="b">
        <v>1</v>
      </c>
      <c r="U191" s="24"/>
      <c r="V191" s="24"/>
    </row>
    <row r="192" spans="11:22">
      <c r="K192" s="49" t="s">
        <v>31</v>
      </c>
      <c r="L192" s="43" t="s">
        <v>8</v>
      </c>
      <c r="M192" s="27" t="s">
        <v>17</v>
      </c>
      <c r="N192" s="24" t="str">
        <f t="shared" si="31"/>
        <v>Active 60 mins every dayGirlsABM UHB</v>
      </c>
      <c r="O192" s="24" t="str">
        <f t="shared" si="32"/>
        <v>Active 60 mins every dayABM UHB</v>
      </c>
      <c r="P192" s="27">
        <f t="shared" si="39"/>
        <v>9</v>
      </c>
      <c r="Q192" s="188">
        <v>9</v>
      </c>
      <c r="R192" s="20" t="b">
        <v>1</v>
      </c>
      <c r="U192" s="24"/>
      <c r="V192" s="24"/>
    </row>
    <row r="193" spans="11:22">
      <c r="K193" s="49" t="s">
        <v>31</v>
      </c>
      <c r="L193" s="43" t="s">
        <v>4</v>
      </c>
      <c r="M193" s="27" t="s">
        <v>17</v>
      </c>
      <c r="N193" s="24" t="str">
        <f t="shared" si="31"/>
        <v>Active 60 mins every dayGirlsCardiff and Vale UHB</v>
      </c>
      <c r="O193" s="24" t="str">
        <f t="shared" si="32"/>
        <v>Active 60 mins every dayCardiff and Vale UHB</v>
      </c>
      <c r="P193" s="27">
        <f t="shared" si="39"/>
        <v>12</v>
      </c>
      <c r="Q193" s="188">
        <v>12</v>
      </c>
      <c r="R193" s="20" t="b">
        <v>1</v>
      </c>
      <c r="U193" s="24"/>
      <c r="V193" s="24"/>
    </row>
    <row r="194" spans="11:22">
      <c r="K194" s="49" t="s">
        <v>31</v>
      </c>
      <c r="L194" s="43" t="s">
        <v>5</v>
      </c>
      <c r="M194" s="27" t="s">
        <v>17</v>
      </c>
      <c r="N194" s="24" t="str">
        <f t="shared" si="31"/>
        <v>Active 60 mins every dayGirlsCwm Taf UHB</v>
      </c>
      <c r="O194" s="24" t="str">
        <f t="shared" si="32"/>
        <v>Active 60 mins every dayCwm Taf UHB</v>
      </c>
      <c r="P194" s="27">
        <f t="shared" si="39"/>
        <v>13</v>
      </c>
      <c r="Q194" s="188">
        <v>13</v>
      </c>
      <c r="R194" s="20" t="b">
        <v>1</v>
      </c>
      <c r="U194" s="24"/>
      <c r="V194" s="24"/>
    </row>
    <row r="195" spans="11:22">
      <c r="K195" s="49" t="s">
        <v>31</v>
      </c>
      <c r="L195" s="43" t="s">
        <v>2</v>
      </c>
      <c r="M195" s="27" t="s">
        <v>17</v>
      </c>
      <c r="N195" s="24" t="str">
        <f t="shared" si="31"/>
        <v>Active 60 mins every dayGirlsAneurin Bevan UHB</v>
      </c>
      <c r="O195" s="24" t="str">
        <f t="shared" si="32"/>
        <v>Active 60 mins every dayAneurin Bevan UHB</v>
      </c>
      <c r="P195" s="27">
        <f t="shared" si="39"/>
        <v>10</v>
      </c>
      <c r="Q195" s="188">
        <v>10</v>
      </c>
      <c r="R195" s="20" t="b">
        <v>1</v>
      </c>
      <c r="U195" s="24"/>
      <c r="V195" s="24"/>
    </row>
    <row r="196" spans="11:22">
      <c r="K196" s="49" t="s">
        <v>31</v>
      </c>
      <c r="L196" s="43" t="s">
        <v>14</v>
      </c>
      <c r="M196" s="27" t="s">
        <v>17</v>
      </c>
      <c r="N196" s="24" t="str">
        <f t="shared" si="31"/>
        <v>Active 60 mins every dayGirlsWales</v>
      </c>
      <c r="O196" s="24" t="str">
        <f t="shared" si="32"/>
        <v>Active 60 mins every dayWales</v>
      </c>
      <c r="P196" s="27" t="e">
        <f t="shared" si="39"/>
        <v>#N/A</v>
      </c>
      <c r="Q196" s="188">
        <v>0</v>
      </c>
      <c r="R196" s="20" t="s">
        <v>118</v>
      </c>
      <c r="U196" s="24"/>
      <c r="V196" s="24"/>
    </row>
    <row r="197" spans="11:22">
      <c r="K197" s="49" t="s">
        <v>19</v>
      </c>
      <c r="L197" s="43" t="s">
        <v>3</v>
      </c>
      <c r="M197" s="27" t="s">
        <v>17</v>
      </c>
      <c r="N197" s="24" t="str">
        <f t="shared" si="31"/>
        <v>Walking or cycling to schoolGirlsBetsi Cadwaladr UHB</v>
      </c>
      <c r="O197" s="24" t="str">
        <f t="shared" si="32"/>
        <v>Walking or cycling to schoolBetsi Cadwaladr UHB</v>
      </c>
      <c r="P197" s="27">
        <f>VLOOKUP(L197,$A$93:$I$99,9,0)</f>
        <v>34</v>
      </c>
      <c r="Q197" s="188">
        <v>34</v>
      </c>
      <c r="R197" s="20" t="b">
        <v>1</v>
      </c>
      <c r="U197" s="24"/>
      <c r="V197" s="24"/>
    </row>
    <row r="198" spans="11:22">
      <c r="K198" s="49" t="s">
        <v>19</v>
      </c>
      <c r="L198" s="43" t="s">
        <v>6</v>
      </c>
      <c r="M198" s="27" t="s">
        <v>17</v>
      </c>
      <c r="N198" s="24" t="str">
        <f t="shared" si="31"/>
        <v>Walking or cycling to schoolGirlsPowys THB</v>
      </c>
      <c r="O198" s="24" t="str">
        <f t="shared" si="32"/>
        <v>Walking or cycling to schoolPowys THB</v>
      </c>
      <c r="P198" s="27">
        <f t="shared" ref="P198:P204" si="40">VLOOKUP(L198,$A$93:$I$99,9,0)</f>
        <v>23</v>
      </c>
      <c r="Q198" s="188">
        <v>23</v>
      </c>
      <c r="R198" s="20" t="b">
        <v>1</v>
      </c>
      <c r="U198" s="24"/>
      <c r="V198" s="24"/>
    </row>
    <row r="199" spans="11:22">
      <c r="K199" s="49" t="s">
        <v>19</v>
      </c>
      <c r="L199" s="43" t="s">
        <v>7</v>
      </c>
      <c r="M199" s="27" t="s">
        <v>17</v>
      </c>
      <c r="N199" s="24" t="str">
        <f t="shared" si="31"/>
        <v>Walking or cycling to schoolGirlsHywel Dda UHB</v>
      </c>
      <c r="O199" s="24" t="str">
        <f t="shared" si="32"/>
        <v>Walking or cycling to schoolHywel Dda UHB</v>
      </c>
      <c r="P199" s="27">
        <f t="shared" si="40"/>
        <v>17</v>
      </c>
      <c r="Q199" s="188">
        <v>17</v>
      </c>
      <c r="R199" s="20" t="b">
        <v>1</v>
      </c>
      <c r="U199" s="24"/>
      <c r="V199" s="24"/>
    </row>
    <row r="200" spans="11:22">
      <c r="K200" s="49" t="s">
        <v>19</v>
      </c>
      <c r="L200" s="43" t="s">
        <v>8</v>
      </c>
      <c r="M200" s="27" t="s">
        <v>17</v>
      </c>
      <c r="N200" s="24" t="str">
        <f t="shared" si="31"/>
        <v>Walking or cycling to schoolGirlsABM UHB</v>
      </c>
      <c r="O200" s="24" t="str">
        <f t="shared" si="32"/>
        <v>Walking or cycling to schoolABM UHB</v>
      </c>
      <c r="P200" s="27">
        <f t="shared" si="40"/>
        <v>22</v>
      </c>
      <c r="Q200" s="188">
        <v>22</v>
      </c>
      <c r="R200" s="20" t="b">
        <v>1</v>
      </c>
      <c r="U200" s="24"/>
      <c r="V200" s="24"/>
    </row>
    <row r="201" spans="11:22">
      <c r="K201" s="49" t="s">
        <v>19</v>
      </c>
      <c r="L201" s="43" t="s">
        <v>4</v>
      </c>
      <c r="M201" s="27" t="s">
        <v>17</v>
      </c>
      <c r="N201" s="24" t="str">
        <f t="shared" si="31"/>
        <v>Walking or cycling to schoolGirlsCardiff and Vale UHB</v>
      </c>
      <c r="O201" s="24" t="str">
        <f t="shared" si="32"/>
        <v>Walking or cycling to schoolCardiff and Vale UHB</v>
      </c>
      <c r="P201" s="27">
        <f t="shared" si="40"/>
        <v>40</v>
      </c>
      <c r="Q201" s="188">
        <v>40</v>
      </c>
      <c r="R201" s="20" t="b">
        <v>1</v>
      </c>
    </row>
    <row r="202" spans="11:22">
      <c r="K202" s="49" t="s">
        <v>19</v>
      </c>
      <c r="L202" s="43" t="s">
        <v>5</v>
      </c>
      <c r="M202" s="27" t="s">
        <v>17</v>
      </c>
      <c r="N202" s="24" t="str">
        <f t="shared" si="31"/>
        <v>Walking or cycling to schoolGirlsCwm Taf UHB</v>
      </c>
      <c r="O202" s="24" t="str">
        <f t="shared" si="32"/>
        <v>Walking or cycling to schoolCwm Taf UHB</v>
      </c>
      <c r="P202" s="27">
        <f t="shared" si="40"/>
        <v>25</v>
      </c>
      <c r="Q202" s="188">
        <v>25</v>
      </c>
      <c r="R202" s="20" t="b">
        <v>1</v>
      </c>
    </row>
    <row r="203" spans="11:22">
      <c r="K203" s="49" t="s">
        <v>19</v>
      </c>
      <c r="L203" s="43" t="s">
        <v>2</v>
      </c>
      <c r="M203" s="27" t="s">
        <v>17</v>
      </c>
      <c r="N203" s="24" t="str">
        <f t="shared" si="31"/>
        <v>Walking or cycling to schoolGirlsAneurin Bevan UHB</v>
      </c>
      <c r="O203" s="24" t="str">
        <f t="shared" si="32"/>
        <v>Walking or cycling to schoolAneurin Bevan UHB</v>
      </c>
      <c r="P203" s="27">
        <f t="shared" si="40"/>
        <v>38</v>
      </c>
      <c r="Q203" s="188">
        <v>38</v>
      </c>
      <c r="R203" s="20" t="b">
        <v>1</v>
      </c>
    </row>
    <row r="204" spans="11:22">
      <c r="K204" s="49" t="s">
        <v>19</v>
      </c>
      <c r="L204" s="43" t="s">
        <v>14</v>
      </c>
      <c r="M204" s="27" t="s">
        <v>17</v>
      </c>
      <c r="N204" s="24" t="str">
        <f t="shared" si="31"/>
        <v>Walking or cycling to schoolGirlsWales</v>
      </c>
      <c r="O204" s="24" t="str">
        <f t="shared" si="32"/>
        <v>Walking or cycling to schoolWales</v>
      </c>
      <c r="P204" s="27" t="e">
        <f t="shared" si="40"/>
        <v>#N/A</v>
      </c>
      <c r="Q204" s="188">
        <v>0</v>
      </c>
      <c r="R204" s="20" t="s">
        <v>118</v>
      </c>
    </row>
    <row r="205" spans="11:22">
      <c r="K205" s="52" t="s">
        <v>149</v>
      </c>
      <c r="L205" s="43" t="s">
        <v>3</v>
      </c>
      <c r="M205" s="27" t="s">
        <v>17</v>
      </c>
      <c r="N205" s="24" t="str">
        <f t="shared" si="31"/>
        <v>Have taken cannabisGirlsBetsi Cadwaladr UHB</v>
      </c>
      <c r="O205" s="24" t="str">
        <f t="shared" si="32"/>
        <v>Have taken cannabisBetsi Cadwaladr UHB</v>
      </c>
      <c r="P205" s="27">
        <f>VLOOKUP(L205,$A$101:$I$108,9,0)</f>
        <v>6</v>
      </c>
      <c r="Q205" s="188">
        <f>P205</f>
        <v>6</v>
      </c>
      <c r="R205" s="20" t="b">
        <v>1</v>
      </c>
    </row>
    <row r="206" spans="11:22">
      <c r="K206" s="52" t="s">
        <v>149</v>
      </c>
      <c r="L206" s="43" t="s">
        <v>6</v>
      </c>
      <c r="M206" s="27" t="s">
        <v>17</v>
      </c>
      <c r="N206" s="24" t="str">
        <f t="shared" ref="N206:N212" si="41">TRIM(CONCATENATE(K206,"",M206,"",L206))</f>
        <v>Have taken cannabisGirlsPowys THB</v>
      </c>
      <c r="O206" s="24" t="str">
        <f t="shared" ref="O206:O213" si="42">TRIM(CONCATENATE(K206,"",L206))</f>
        <v>Have taken cannabisPowys THB</v>
      </c>
      <c r="P206" s="27">
        <f t="shared" ref="P206:P211" si="43">VLOOKUP(L206,$A$101:$I$108,9,0)</f>
        <v>5</v>
      </c>
      <c r="Q206" s="188">
        <f t="shared" ref="Q206:Q211" si="44">P206</f>
        <v>5</v>
      </c>
      <c r="R206" s="20" t="b">
        <v>1</v>
      </c>
    </row>
    <row r="207" spans="11:22">
      <c r="K207" s="52" t="s">
        <v>149</v>
      </c>
      <c r="L207" s="43" t="s">
        <v>7</v>
      </c>
      <c r="M207" s="27" t="s">
        <v>17</v>
      </c>
      <c r="N207" s="24" t="str">
        <f t="shared" si="41"/>
        <v>Have taken cannabisGirlsHywel Dda UHB</v>
      </c>
      <c r="O207" s="24" t="str">
        <f t="shared" si="42"/>
        <v>Have taken cannabisHywel Dda UHB</v>
      </c>
      <c r="P207" s="27">
        <f t="shared" si="43"/>
        <v>6</v>
      </c>
      <c r="Q207" s="188">
        <f t="shared" si="44"/>
        <v>6</v>
      </c>
      <c r="R207" s="20" t="b">
        <v>1</v>
      </c>
    </row>
    <row r="208" spans="11:22">
      <c r="K208" s="52" t="s">
        <v>149</v>
      </c>
      <c r="L208" s="43" t="s">
        <v>8</v>
      </c>
      <c r="M208" s="27" t="s">
        <v>17</v>
      </c>
      <c r="N208" s="24" t="str">
        <f t="shared" si="41"/>
        <v>Have taken cannabisGirlsABM UHB</v>
      </c>
      <c r="O208" s="24" t="str">
        <f t="shared" si="42"/>
        <v>Have taken cannabisABM UHB</v>
      </c>
      <c r="P208" s="27">
        <f t="shared" si="43"/>
        <v>6</v>
      </c>
      <c r="Q208" s="188">
        <f t="shared" si="44"/>
        <v>6</v>
      </c>
      <c r="R208" s="20" t="b">
        <v>1</v>
      </c>
    </row>
    <row r="209" spans="11:18">
      <c r="K209" s="52" t="s">
        <v>149</v>
      </c>
      <c r="L209" s="43" t="s">
        <v>4</v>
      </c>
      <c r="M209" s="27" t="s">
        <v>17</v>
      </c>
      <c r="N209" s="24" t="str">
        <f t="shared" si="41"/>
        <v>Have taken cannabisGirlsCardiff and Vale UHB</v>
      </c>
      <c r="O209" s="24" t="str">
        <f t="shared" si="42"/>
        <v>Have taken cannabisCardiff and Vale UHB</v>
      </c>
      <c r="P209" s="27">
        <f t="shared" si="43"/>
        <v>6</v>
      </c>
      <c r="Q209" s="188">
        <f t="shared" si="44"/>
        <v>6</v>
      </c>
      <c r="R209" s="20" t="b">
        <v>1</v>
      </c>
    </row>
    <row r="210" spans="11:18">
      <c r="K210" s="52" t="s">
        <v>149</v>
      </c>
      <c r="L210" s="43" t="s">
        <v>5</v>
      </c>
      <c r="M210" s="27" t="s">
        <v>17</v>
      </c>
      <c r="N210" s="24" t="str">
        <f t="shared" si="41"/>
        <v>Have taken cannabisGirlsCwm Taf UHB</v>
      </c>
      <c r="O210" s="24" t="str">
        <f t="shared" si="42"/>
        <v>Have taken cannabisCwm Taf UHB</v>
      </c>
      <c r="P210" s="27">
        <f t="shared" si="43"/>
        <v>8</v>
      </c>
      <c r="Q210" s="188">
        <f t="shared" si="44"/>
        <v>8</v>
      </c>
      <c r="R210" s="20" t="b">
        <v>1</v>
      </c>
    </row>
    <row r="211" spans="11:18">
      <c r="K211" s="52" t="s">
        <v>149</v>
      </c>
      <c r="L211" s="43" t="s">
        <v>2</v>
      </c>
      <c r="M211" s="27" t="s">
        <v>17</v>
      </c>
      <c r="N211" s="24" t="str">
        <f t="shared" si="41"/>
        <v>Have taken cannabisGirlsAneurin Bevan UHB</v>
      </c>
      <c r="O211" s="24" t="str">
        <f t="shared" si="42"/>
        <v>Have taken cannabisAneurin Bevan UHB</v>
      </c>
      <c r="P211" s="27">
        <f t="shared" si="43"/>
        <v>10</v>
      </c>
      <c r="Q211" s="188">
        <f t="shared" si="44"/>
        <v>10</v>
      </c>
      <c r="R211" s="20" t="b">
        <v>1</v>
      </c>
    </row>
    <row r="212" spans="11:18">
      <c r="K212" s="52" t="s">
        <v>149</v>
      </c>
      <c r="L212" s="43" t="s">
        <v>14</v>
      </c>
      <c r="M212" s="27" t="s">
        <v>17</v>
      </c>
      <c r="N212" s="24" t="str">
        <f t="shared" si="41"/>
        <v>Have taken cannabisGirlsWales</v>
      </c>
      <c r="O212" s="24" t="str">
        <f t="shared" si="42"/>
        <v>Have taken cannabisWales</v>
      </c>
      <c r="P212" s="27" t="e">
        <v>#N/A</v>
      </c>
      <c r="Q212" s="188">
        <v>0</v>
      </c>
      <c r="R212" s="20" t="s">
        <v>118</v>
      </c>
    </row>
    <row r="213" spans="11:18">
      <c r="K213" s="49" t="s">
        <v>22</v>
      </c>
      <c r="L213" s="43" t="s">
        <v>3</v>
      </c>
      <c r="M213" s="89" t="s">
        <v>117</v>
      </c>
      <c r="N213" s="24" t="str">
        <f t="shared" ref="N213:N245" si="45">TRIM(CONCATENATE(K213,"",M213,"",L213))</f>
        <v>Eating fruit once a day or morePersonsBetsi Cadwaladr UHB</v>
      </c>
      <c r="O213" s="24" t="str">
        <f t="shared" si="42"/>
        <v>Eating fruit once a day or moreBetsi Cadwaladr UHB</v>
      </c>
      <c r="P213" s="89">
        <f>VLOOKUP(L213,$A$5:$J$12,10,0)</f>
        <v>33</v>
      </c>
      <c r="Q213" s="189">
        <v>33</v>
      </c>
      <c r="R213" s="20" t="b">
        <v>1</v>
      </c>
    </row>
    <row r="214" spans="11:18">
      <c r="K214" s="49" t="s">
        <v>22</v>
      </c>
      <c r="L214" s="43" t="s">
        <v>6</v>
      </c>
      <c r="M214" s="89" t="s">
        <v>117</v>
      </c>
      <c r="N214" s="24" t="str">
        <f t="shared" si="45"/>
        <v>Eating fruit once a day or morePersonsPowys THB</v>
      </c>
      <c r="O214" s="24" t="str">
        <f t="shared" ref="O214:O245" si="46">TRIM(CONCATENATE(K214,"",L214))</f>
        <v>Eating fruit once a day or morePowys THB</v>
      </c>
      <c r="P214" s="89">
        <f t="shared" ref="P214:P220" si="47">VLOOKUP(L214,$A$5:$J$12,10,0)</f>
        <v>33</v>
      </c>
      <c r="Q214" s="189">
        <v>33</v>
      </c>
      <c r="R214" s="20" t="b">
        <v>1</v>
      </c>
    </row>
    <row r="215" spans="11:18">
      <c r="K215" s="49" t="s">
        <v>22</v>
      </c>
      <c r="L215" s="43" t="s">
        <v>7</v>
      </c>
      <c r="M215" s="89" t="s">
        <v>117</v>
      </c>
      <c r="N215" s="24" t="str">
        <f t="shared" si="45"/>
        <v>Eating fruit once a day or morePersonsHywel Dda UHB</v>
      </c>
      <c r="O215" s="24" t="str">
        <f t="shared" si="46"/>
        <v>Eating fruit once a day or moreHywel Dda UHB</v>
      </c>
      <c r="P215" s="89">
        <f t="shared" si="47"/>
        <v>33</v>
      </c>
      <c r="Q215" s="189">
        <v>33</v>
      </c>
      <c r="R215" s="20" t="b">
        <v>1</v>
      </c>
    </row>
    <row r="216" spans="11:18">
      <c r="K216" s="49" t="s">
        <v>22</v>
      </c>
      <c r="L216" s="43" t="s">
        <v>8</v>
      </c>
      <c r="M216" s="89" t="s">
        <v>117</v>
      </c>
      <c r="N216" s="24" t="str">
        <f t="shared" si="45"/>
        <v>Eating fruit once a day or morePersonsABM UHB</v>
      </c>
      <c r="O216" s="24" t="str">
        <f t="shared" si="46"/>
        <v>Eating fruit once a day or moreABM UHB</v>
      </c>
      <c r="P216" s="89">
        <f t="shared" si="47"/>
        <v>30</v>
      </c>
      <c r="Q216" s="189">
        <v>30</v>
      </c>
      <c r="R216" s="20" t="b">
        <v>1</v>
      </c>
    </row>
    <row r="217" spans="11:18">
      <c r="K217" s="49" t="s">
        <v>22</v>
      </c>
      <c r="L217" s="43" t="s">
        <v>4</v>
      </c>
      <c r="M217" s="89" t="s">
        <v>117</v>
      </c>
      <c r="N217" s="24" t="str">
        <f t="shared" si="45"/>
        <v>Eating fruit once a day or morePersonsCardiff and Vale UHB</v>
      </c>
      <c r="O217" s="24" t="str">
        <f t="shared" si="46"/>
        <v>Eating fruit once a day or moreCardiff and Vale UHB</v>
      </c>
      <c r="P217" s="89">
        <f t="shared" si="47"/>
        <v>33</v>
      </c>
      <c r="Q217" s="189">
        <v>33</v>
      </c>
      <c r="R217" s="20" t="b">
        <v>1</v>
      </c>
    </row>
    <row r="218" spans="11:18">
      <c r="K218" s="49" t="s">
        <v>22</v>
      </c>
      <c r="L218" s="43" t="s">
        <v>5</v>
      </c>
      <c r="M218" s="89" t="s">
        <v>117</v>
      </c>
      <c r="N218" s="24" t="str">
        <f t="shared" si="45"/>
        <v>Eating fruit once a day or morePersonsCwm Taf UHB</v>
      </c>
      <c r="O218" s="24" t="str">
        <f t="shared" si="46"/>
        <v>Eating fruit once a day or moreCwm Taf UHB</v>
      </c>
      <c r="P218" s="89">
        <f t="shared" si="47"/>
        <v>25</v>
      </c>
      <c r="Q218" s="189">
        <v>25</v>
      </c>
      <c r="R218" s="20" t="b">
        <v>1</v>
      </c>
    </row>
    <row r="219" spans="11:18">
      <c r="K219" s="49" t="s">
        <v>22</v>
      </c>
      <c r="L219" s="43" t="s">
        <v>2</v>
      </c>
      <c r="M219" s="89" t="s">
        <v>117</v>
      </c>
      <c r="N219" s="24" t="str">
        <f t="shared" si="45"/>
        <v>Eating fruit once a day or morePersonsAneurin Bevan UHB</v>
      </c>
      <c r="O219" s="24" t="str">
        <f t="shared" si="46"/>
        <v>Eating fruit once a day or moreAneurin Bevan UHB</v>
      </c>
      <c r="P219" s="89">
        <f t="shared" si="47"/>
        <v>29</v>
      </c>
      <c r="Q219" s="189">
        <v>29</v>
      </c>
      <c r="R219" s="20" t="b">
        <v>1</v>
      </c>
    </row>
    <row r="220" spans="11:18">
      <c r="K220" s="49" t="s">
        <v>22</v>
      </c>
      <c r="L220" s="43" t="s">
        <v>14</v>
      </c>
      <c r="M220" s="89" t="s">
        <v>117</v>
      </c>
      <c r="N220" s="24" t="str">
        <f t="shared" si="45"/>
        <v>Eating fruit once a day or morePersonsWales</v>
      </c>
      <c r="O220" s="24" t="str">
        <f t="shared" si="46"/>
        <v>Eating fruit once a day or moreWales</v>
      </c>
      <c r="P220" s="89">
        <f t="shared" si="47"/>
        <v>31</v>
      </c>
      <c r="Q220" s="189">
        <v>31</v>
      </c>
      <c r="R220" s="20" t="b">
        <v>1</v>
      </c>
    </row>
    <row r="221" spans="11:18">
      <c r="K221" s="49" t="s">
        <v>23</v>
      </c>
      <c r="L221" s="43" t="s">
        <v>3</v>
      </c>
      <c r="M221" s="89" t="s">
        <v>117</v>
      </c>
      <c r="N221" s="24" t="str">
        <f t="shared" si="45"/>
        <v>Eating veg once a day or morePersonsBetsi Cadwaladr UHB</v>
      </c>
      <c r="O221" s="24" t="str">
        <f t="shared" si="46"/>
        <v>Eating veg once a day or moreBetsi Cadwaladr UHB</v>
      </c>
      <c r="P221" s="89">
        <f>VLOOKUP(L221,$A$13:$J$19,10,0)</f>
        <v>36</v>
      </c>
      <c r="Q221" s="189">
        <v>36</v>
      </c>
      <c r="R221" s="20" t="b">
        <v>1</v>
      </c>
    </row>
    <row r="222" spans="11:18">
      <c r="K222" s="49" t="s">
        <v>23</v>
      </c>
      <c r="L222" s="43" t="s">
        <v>6</v>
      </c>
      <c r="M222" s="89" t="s">
        <v>117</v>
      </c>
      <c r="N222" s="24" t="str">
        <f t="shared" si="45"/>
        <v>Eating veg once a day or morePersonsPowys THB</v>
      </c>
      <c r="O222" s="24" t="str">
        <f t="shared" si="46"/>
        <v>Eating veg once a day or morePowys THB</v>
      </c>
      <c r="P222" s="89">
        <f t="shared" ref="P222:P227" si="48">VLOOKUP(L222,$A$13:$J$19,10,0)</f>
        <v>43</v>
      </c>
      <c r="Q222" s="189">
        <v>43</v>
      </c>
      <c r="R222" s="20" t="b">
        <v>1</v>
      </c>
    </row>
    <row r="223" spans="11:18">
      <c r="K223" s="49" t="s">
        <v>23</v>
      </c>
      <c r="L223" s="43" t="s">
        <v>7</v>
      </c>
      <c r="M223" s="89" t="s">
        <v>117</v>
      </c>
      <c r="N223" s="24" t="str">
        <f t="shared" si="45"/>
        <v>Eating veg once a day or morePersonsHywel Dda UHB</v>
      </c>
      <c r="O223" s="24" t="str">
        <f t="shared" si="46"/>
        <v>Eating veg once a day or moreHywel Dda UHB</v>
      </c>
      <c r="P223" s="89">
        <f t="shared" si="48"/>
        <v>42</v>
      </c>
      <c r="Q223" s="189">
        <v>42</v>
      </c>
      <c r="R223" s="20" t="b">
        <v>1</v>
      </c>
    </row>
    <row r="224" spans="11:18">
      <c r="K224" s="49" t="s">
        <v>23</v>
      </c>
      <c r="L224" s="43" t="s">
        <v>8</v>
      </c>
      <c r="M224" s="89" t="s">
        <v>117</v>
      </c>
      <c r="N224" s="24" t="str">
        <f t="shared" si="45"/>
        <v>Eating veg once a day or morePersonsABM UHB</v>
      </c>
      <c r="O224" s="24" t="str">
        <f t="shared" si="46"/>
        <v>Eating veg once a day or moreABM UHB</v>
      </c>
      <c r="P224" s="89">
        <f t="shared" si="48"/>
        <v>34</v>
      </c>
      <c r="Q224" s="189">
        <v>34</v>
      </c>
      <c r="R224" s="20" t="b">
        <v>1</v>
      </c>
    </row>
    <row r="225" spans="11:18">
      <c r="K225" s="49" t="s">
        <v>23</v>
      </c>
      <c r="L225" s="43" t="s">
        <v>4</v>
      </c>
      <c r="M225" s="89" t="s">
        <v>117</v>
      </c>
      <c r="N225" s="24" t="str">
        <f t="shared" si="45"/>
        <v>Eating veg once a day or morePersonsCardiff and Vale UHB</v>
      </c>
      <c r="O225" s="24" t="str">
        <f t="shared" si="46"/>
        <v>Eating veg once a day or moreCardiff and Vale UHB</v>
      </c>
      <c r="P225" s="89">
        <f t="shared" si="48"/>
        <v>32</v>
      </c>
      <c r="Q225" s="189">
        <v>32</v>
      </c>
      <c r="R225" s="20" t="b">
        <v>1</v>
      </c>
    </row>
    <row r="226" spans="11:18">
      <c r="K226" s="49" t="s">
        <v>23</v>
      </c>
      <c r="L226" s="43" t="s">
        <v>5</v>
      </c>
      <c r="M226" s="89" t="s">
        <v>117</v>
      </c>
      <c r="N226" s="24" t="str">
        <f t="shared" si="45"/>
        <v>Eating veg once a day or morePersonsCwm Taf UHB</v>
      </c>
      <c r="O226" s="24" t="str">
        <f t="shared" si="46"/>
        <v>Eating veg once a day or moreCwm Taf UHB</v>
      </c>
      <c r="P226" s="89">
        <f t="shared" si="48"/>
        <v>19</v>
      </c>
      <c r="Q226" s="189">
        <v>19</v>
      </c>
      <c r="R226" s="20" t="b">
        <v>1</v>
      </c>
    </row>
    <row r="227" spans="11:18">
      <c r="K227" s="49" t="s">
        <v>23</v>
      </c>
      <c r="L227" s="43" t="s">
        <v>2</v>
      </c>
      <c r="M227" s="89" t="s">
        <v>117</v>
      </c>
      <c r="N227" s="24" t="str">
        <f t="shared" si="45"/>
        <v>Eating veg once a day or morePersonsAneurin Bevan UHB</v>
      </c>
      <c r="O227" s="24" t="str">
        <f t="shared" si="46"/>
        <v>Eating veg once a day or moreAneurin Bevan UHB</v>
      </c>
      <c r="P227" s="89">
        <f t="shared" si="48"/>
        <v>27</v>
      </c>
      <c r="Q227" s="189">
        <v>27</v>
      </c>
      <c r="R227" s="20" t="b">
        <v>1</v>
      </c>
    </row>
    <row r="228" spans="11:18">
      <c r="K228" s="49" t="s">
        <v>23</v>
      </c>
      <c r="L228" s="43" t="s">
        <v>14</v>
      </c>
      <c r="M228" s="89" t="s">
        <v>117</v>
      </c>
      <c r="N228" s="24" t="str">
        <f t="shared" si="45"/>
        <v>Eating veg once a day or morePersonsWales</v>
      </c>
      <c r="O228" s="24" t="str">
        <f t="shared" si="46"/>
        <v>Eating veg once a day or moreWales</v>
      </c>
      <c r="P228" s="89">
        <f>VLOOKUP(L228,$A$13:$J$20,10,0)</f>
        <v>33</v>
      </c>
      <c r="Q228" s="189">
        <v>33</v>
      </c>
      <c r="R228" s="20" t="b">
        <v>1</v>
      </c>
    </row>
    <row r="229" spans="11:18">
      <c r="K229" s="49" t="s">
        <v>24</v>
      </c>
      <c r="L229" s="43" t="s">
        <v>3</v>
      </c>
      <c r="M229" s="89" t="s">
        <v>117</v>
      </c>
      <c r="N229" s="24" t="str">
        <f t="shared" si="45"/>
        <v>Overweight/obesePersonsBetsi Cadwaladr UHB</v>
      </c>
      <c r="O229" s="24" t="str">
        <f t="shared" si="46"/>
        <v>Overweight/obeseBetsi Cadwaladr UHB</v>
      </c>
      <c r="P229" s="89">
        <f>VLOOKUP(L229,$A$21:$J$28,10,0)</f>
        <v>17</v>
      </c>
      <c r="Q229" s="189">
        <v>17</v>
      </c>
      <c r="R229" s="20" t="b">
        <v>1</v>
      </c>
    </row>
    <row r="230" spans="11:18">
      <c r="K230" s="49" t="s">
        <v>24</v>
      </c>
      <c r="L230" s="43" t="s">
        <v>6</v>
      </c>
      <c r="M230" s="89" t="s">
        <v>117</v>
      </c>
      <c r="N230" s="24" t="str">
        <f t="shared" si="45"/>
        <v>Overweight/obesePersonsPowys THB</v>
      </c>
      <c r="O230" s="24" t="str">
        <f t="shared" si="46"/>
        <v>Overweight/obesePowys THB</v>
      </c>
      <c r="P230" s="89">
        <f t="shared" ref="P230:P236" si="49">VLOOKUP(L230,$A$21:$J$28,10,0)</f>
        <v>19</v>
      </c>
      <c r="Q230" s="189">
        <v>19</v>
      </c>
      <c r="R230" s="20" t="b">
        <v>1</v>
      </c>
    </row>
    <row r="231" spans="11:18">
      <c r="K231" s="49" t="s">
        <v>24</v>
      </c>
      <c r="L231" s="43" t="s">
        <v>7</v>
      </c>
      <c r="M231" s="89" t="s">
        <v>117</v>
      </c>
      <c r="N231" s="24" t="str">
        <f t="shared" si="45"/>
        <v>Overweight/obesePersonsHywel Dda UHB</v>
      </c>
      <c r="O231" s="24" t="str">
        <f t="shared" si="46"/>
        <v>Overweight/obeseHywel Dda UHB</v>
      </c>
      <c r="P231" s="89">
        <f t="shared" si="49"/>
        <v>20</v>
      </c>
      <c r="Q231" s="189">
        <v>20</v>
      </c>
      <c r="R231" s="20" t="b">
        <v>1</v>
      </c>
    </row>
    <row r="232" spans="11:18">
      <c r="K232" s="49" t="s">
        <v>24</v>
      </c>
      <c r="L232" s="43" t="s">
        <v>8</v>
      </c>
      <c r="M232" s="89" t="s">
        <v>117</v>
      </c>
      <c r="N232" s="24" t="str">
        <f t="shared" si="45"/>
        <v>Overweight/obesePersonsABM UHB</v>
      </c>
      <c r="O232" s="24" t="str">
        <f t="shared" si="46"/>
        <v>Overweight/obeseABM UHB</v>
      </c>
      <c r="P232" s="89">
        <f t="shared" si="49"/>
        <v>16</v>
      </c>
      <c r="Q232" s="189">
        <v>16</v>
      </c>
      <c r="R232" s="20" t="b">
        <v>1</v>
      </c>
    </row>
    <row r="233" spans="11:18">
      <c r="K233" s="49" t="s">
        <v>24</v>
      </c>
      <c r="L233" s="43" t="s">
        <v>4</v>
      </c>
      <c r="M233" s="89" t="s">
        <v>117</v>
      </c>
      <c r="N233" s="24" t="str">
        <f t="shared" si="45"/>
        <v>Overweight/obesePersonsCardiff and Vale UHB</v>
      </c>
      <c r="O233" s="24" t="str">
        <f t="shared" si="46"/>
        <v>Overweight/obeseCardiff and Vale UHB</v>
      </c>
      <c r="P233" s="89">
        <f t="shared" si="49"/>
        <v>15</v>
      </c>
      <c r="Q233" s="189">
        <v>15</v>
      </c>
      <c r="R233" s="20" t="b">
        <v>1</v>
      </c>
    </row>
    <row r="234" spans="11:18">
      <c r="K234" s="49" t="s">
        <v>24</v>
      </c>
      <c r="L234" s="43" t="s">
        <v>5</v>
      </c>
      <c r="M234" s="89" t="s">
        <v>117</v>
      </c>
      <c r="N234" s="24" t="str">
        <f t="shared" si="45"/>
        <v>Overweight/obesePersonsCwm Taf UHB</v>
      </c>
      <c r="O234" s="24" t="str">
        <f t="shared" si="46"/>
        <v>Overweight/obeseCwm Taf UHB</v>
      </c>
      <c r="P234" s="89">
        <f t="shared" si="49"/>
        <v>25</v>
      </c>
      <c r="Q234" s="189">
        <v>25</v>
      </c>
      <c r="R234" s="20" t="b">
        <v>1</v>
      </c>
    </row>
    <row r="235" spans="11:18">
      <c r="K235" s="49" t="s">
        <v>24</v>
      </c>
      <c r="L235" s="43" t="s">
        <v>2</v>
      </c>
      <c r="M235" s="89" t="s">
        <v>117</v>
      </c>
      <c r="N235" s="24" t="str">
        <f t="shared" si="45"/>
        <v>Overweight/obesePersonsAneurin Bevan UHB</v>
      </c>
      <c r="O235" s="24" t="str">
        <f t="shared" si="46"/>
        <v>Overweight/obeseAneurin Bevan UHB</v>
      </c>
      <c r="P235" s="89">
        <f t="shared" si="49"/>
        <v>18</v>
      </c>
      <c r="Q235" s="189">
        <v>18</v>
      </c>
      <c r="R235" s="20" t="b">
        <v>1</v>
      </c>
    </row>
    <row r="236" spans="11:18">
      <c r="K236" s="49" t="s">
        <v>24</v>
      </c>
      <c r="L236" s="43" t="s">
        <v>14</v>
      </c>
      <c r="M236" s="89" t="s">
        <v>117</v>
      </c>
      <c r="N236" s="24" t="str">
        <f t="shared" si="45"/>
        <v>Overweight/obesePersonsWales</v>
      </c>
      <c r="O236" s="24" t="str">
        <f t="shared" si="46"/>
        <v>Overweight/obeseWales</v>
      </c>
      <c r="P236" s="89">
        <f t="shared" si="49"/>
        <v>18</v>
      </c>
      <c r="Q236" s="189">
        <v>18</v>
      </c>
      <c r="R236" s="20" t="b">
        <v>1</v>
      </c>
    </row>
    <row r="237" spans="11:18">
      <c r="K237" s="49" t="s">
        <v>25</v>
      </c>
      <c r="L237" s="43" t="s">
        <v>3</v>
      </c>
      <c r="M237" s="89" t="s">
        <v>117</v>
      </c>
      <c r="N237" s="24" t="str">
        <f t="shared" si="45"/>
        <v>Smoke at least once a weekPersonsBetsi Cadwaladr UHB</v>
      </c>
      <c r="O237" s="24" t="str">
        <f t="shared" si="46"/>
        <v>Smoke at least once a weekBetsi Cadwaladr UHB</v>
      </c>
      <c r="P237" s="89">
        <f>VLOOKUP(L237,$A$29:$J$36,10,0)</f>
        <v>4</v>
      </c>
      <c r="Q237" s="189">
        <v>4</v>
      </c>
      <c r="R237" s="20" t="b">
        <v>1</v>
      </c>
    </row>
    <row r="238" spans="11:18">
      <c r="K238" s="49" t="s">
        <v>25</v>
      </c>
      <c r="L238" s="43" t="s">
        <v>6</v>
      </c>
      <c r="M238" s="89" t="s">
        <v>117</v>
      </c>
      <c r="N238" s="24" t="str">
        <f t="shared" si="45"/>
        <v>Smoke at least once a weekPersonsPowys THB</v>
      </c>
      <c r="O238" s="24" t="str">
        <f t="shared" si="46"/>
        <v>Smoke at least once a weekPowys THB</v>
      </c>
      <c r="P238" s="89">
        <f t="shared" ref="P238:P244" si="50">VLOOKUP(L238,$A$29:$J$36,10,0)</f>
        <v>3</v>
      </c>
      <c r="Q238" s="189">
        <v>3</v>
      </c>
      <c r="R238" s="20" t="b">
        <v>1</v>
      </c>
    </row>
    <row r="239" spans="11:18">
      <c r="K239" s="49" t="s">
        <v>25</v>
      </c>
      <c r="L239" s="43" t="s">
        <v>7</v>
      </c>
      <c r="M239" s="89" t="s">
        <v>117</v>
      </c>
      <c r="N239" s="24" t="str">
        <f t="shared" si="45"/>
        <v>Smoke at least once a weekPersonsHywel Dda UHB</v>
      </c>
      <c r="O239" s="24" t="str">
        <f t="shared" si="46"/>
        <v>Smoke at least once a weekHywel Dda UHB</v>
      </c>
      <c r="P239" s="89">
        <f t="shared" si="50"/>
        <v>3</v>
      </c>
      <c r="Q239" s="189">
        <v>3</v>
      </c>
      <c r="R239" s="20" t="b">
        <v>1</v>
      </c>
    </row>
    <row r="240" spans="11:18">
      <c r="K240" s="49" t="s">
        <v>25</v>
      </c>
      <c r="L240" s="43" t="s">
        <v>8</v>
      </c>
      <c r="M240" s="89" t="s">
        <v>117</v>
      </c>
      <c r="N240" s="24" t="str">
        <f t="shared" si="45"/>
        <v>Smoke at least once a weekPersonsABM UHB</v>
      </c>
      <c r="O240" s="24" t="str">
        <f t="shared" si="46"/>
        <v>Smoke at least once a weekABM UHB</v>
      </c>
      <c r="P240" s="89">
        <f t="shared" si="50"/>
        <v>3</v>
      </c>
      <c r="Q240" s="189">
        <v>3</v>
      </c>
      <c r="R240" s="20" t="b">
        <v>1</v>
      </c>
    </row>
    <row r="241" spans="11:18">
      <c r="K241" s="49" t="s">
        <v>25</v>
      </c>
      <c r="L241" s="43" t="s">
        <v>4</v>
      </c>
      <c r="M241" s="89" t="s">
        <v>117</v>
      </c>
      <c r="N241" s="24" t="str">
        <f t="shared" si="45"/>
        <v>Smoke at least once a weekPersonsCardiff and Vale UHB</v>
      </c>
      <c r="O241" s="24" t="str">
        <f t="shared" si="46"/>
        <v>Smoke at least once a weekCardiff and Vale UHB</v>
      </c>
      <c r="P241" s="89">
        <f t="shared" si="50"/>
        <v>3</v>
      </c>
      <c r="Q241" s="189">
        <v>3</v>
      </c>
      <c r="R241" s="20" t="b">
        <v>1</v>
      </c>
    </row>
    <row r="242" spans="11:18">
      <c r="K242" s="49" t="s">
        <v>25</v>
      </c>
      <c r="L242" s="43" t="s">
        <v>5</v>
      </c>
      <c r="M242" s="89" t="s">
        <v>117</v>
      </c>
      <c r="N242" s="24" t="str">
        <f t="shared" si="45"/>
        <v>Smoke at least once a weekPersonsCwm Taf UHB</v>
      </c>
      <c r="O242" s="24" t="str">
        <f t="shared" si="46"/>
        <v>Smoke at least once a weekCwm Taf UHB</v>
      </c>
      <c r="P242" s="89">
        <f t="shared" si="50"/>
        <v>5</v>
      </c>
      <c r="Q242" s="189">
        <v>5</v>
      </c>
      <c r="R242" s="20" t="b">
        <v>1</v>
      </c>
    </row>
    <row r="243" spans="11:18">
      <c r="K243" s="49" t="s">
        <v>25</v>
      </c>
      <c r="L243" s="43" t="s">
        <v>2</v>
      </c>
      <c r="M243" s="89" t="s">
        <v>117</v>
      </c>
      <c r="N243" s="24" t="str">
        <f t="shared" si="45"/>
        <v>Smoke at least once a weekPersonsAneurin Bevan UHB</v>
      </c>
      <c r="O243" s="24" t="str">
        <f t="shared" si="46"/>
        <v>Smoke at least once a weekAneurin Bevan UHB</v>
      </c>
      <c r="P243" s="89">
        <f t="shared" si="50"/>
        <v>5</v>
      </c>
      <c r="Q243" s="189">
        <v>5</v>
      </c>
      <c r="R243" s="20" t="b">
        <v>1</v>
      </c>
    </row>
    <row r="244" spans="11:18">
      <c r="K244" s="49" t="s">
        <v>25</v>
      </c>
      <c r="L244" s="43" t="s">
        <v>14</v>
      </c>
      <c r="M244" s="89" t="s">
        <v>117</v>
      </c>
      <c r="N244" s="24" t="str">
        <f t="shared" si="45"/>
        <v>Smoke at least once a weekPersonsWales</v>
      </c>
      <c r="O244" s="24" t="str">
        <f t="shared" si="46"/>
        <v>Smoke at least once a weekWales</v>
      </c>
      <c r="P244" s="89">
        <f t="shared" si="50"/>
        <v>4</v>
      </c>
      <c r="Q244" s="189">
        <v>4</v>
      </c>
      <c r="R244" s="20" t="b">
        <v>1</v>
      </c>
    </row>
    <row r="245" spans="11:18">
      <c r="K245" s="49" t="s">
        <v>157</v>
      </c>
      <c r="L245" s="43" t="s">
        <v>3</v>
      </c>
      <c r="M245" s="89" t="s">
        <v>117</v>
      </c>
      <c r="N245" s="24" t="str">
        <f t="shared" si="45"/>
        <v>Drinking alcohol at least once a weekPersonsBetsi Cadwaladr UHB</v>
      </c>
      <c r="O245" s="24" t="str">
        <f t="shared" si="46"/>
        <v>Drinking alcohol at least once a weekBetsi Cadwaladr UHB</v>
      </c>
      <c r="P245" s="89">
        <f>VLOOKUP(L245,$A$37:$J$44,10,)</f>
        <v>6</v>
      </c>
      <c r="Q245" s="189">
        <v>6</v>
      </c>
      <c r="R245" s="20" t="b">
        <v>1</v>
      </c>
    </row>
    <row r="246" spans="11:18">
      <c r="K246" s="49" t="s">
        <v>157</v>
      </c>
      <c r="L246" s="43" t="s">
        <v>6</v>
      </c>
      <c r="M246" s="89" t="s">
        <v>117</v>
      </c>
      <c r="N246" s="24" t="str">
        <f t="shared" ref="N246:N309" si="51">TRIM(CONCATENATE(K246,"",M246,"",L246))</f>
        <v>Drinking alcohol at least once a weekPersonsPowys THB</v>
      </c>
      <c r="O246" s="24" t="str">
        <f t="shared" ref="O246:O309" si="52">TRIM(CONCATENATE(K246,"",L246))</f>
        <v>Drinking alcohol at least once a weekPowys THB</v>
      </c>
      <c r="P246" s="89">
        <f t="shared" ref="P246:P252" si="53">VLOOKUP(L246,$A$37:$J$44,10,)</f>
        <v>7</v>
      </c>
      <c r="Q246" s="189">
        <v>7</v>
      </c>
      <c r="R246" s="20" t="b">
        <v>1</v>
      </c>
    </row>
    <row r="247" spans="11:18">
      <c r="K247" s="49" t="s">
        <v>157</v>
      </c>
      <c r="L247" s="43" t="s">
        <v>7</v>
      </c>
      <c r="M247" s="89" t="s">
        <v>117</v>
      </c>
      <c r="N247" s="24" t="str">
        <f t="shared" si="51"/>
        <v>Drinking alcohol at least once a weekPersonsHywel Dda UHB</v>
      </c>
      <c r="O247" s="24" t="str">
        <f t="shared" si="52"/>
        <v>Drinking alcohol at least once a weekHywel Dda UHB</v>
      </c>
      <c r="P247" s="89">
        <f t="shared" si="53"/>
        <v>6</v>
      </c>
      <c r="Q247" s="189">
        <v>6</v>
      </c>
      <c r="R247" s="20" t="b">
        <v>1</v>
      </c>
    </row>
    <row r="248" spans="11:18">
      <c r="K248" s="49" t="s">
        <v>157</v>
      </c>
      <c r="L248" s="43" t="s">
        <v>8</v>
      </c>
      <c r="M248" s="89" t="s">
        <v>117</v>
      </c>
      <c r="N248" s="24" t="str">
        <f t="shared" si="51"/>
        <v>Drinking alcohol at least once a weekPersonsABM UHB</v>
      </c>
      <c r="O248" s="24" t="str">
        <f t="shared" si="52"/>
        <v>Drinking alcohol at least once a weekABM UHB</v>
      </c>
      <c r="P248" s="89">
        <f t="shared" si="53"/>
        <v>4</v>
      </c>
      <c r="Q248" s="189">
        <v>4</v>
      </c>
      <c r="R248" s="20" t="b">
        <v>1</v>
      </c>
    </row>
    <row r="249" spans="11:18">
      <c r="K249" s="49" t="s">
        <v>157</v>
      </c>
      <c r="L249" s="43" t="s">
        <v>4</v>
      </c>
      <c r="M249" s="89" t="s">
        <v>117</v>
      </c>
      <c r="N249" s="24" t="str">
        <f t="shared" si="51"/>
        <v>Drinking alcohol at least once a weekPersonsCardiff and Vale UHB</v>
      </c>
      <c r="O249" s="24" t="str">
        <f t="shared" si="52"/>
        <v>Drinking alcohol at least once a weekCardiff and Vale UHB</v>
      </c>
      <c r="P249" s="89">
        <f t="shared" si="53"/>
        <v>4</v>
      </c>
      <c r="Q249" s="189">
        <v>4</v>
      </c>
      <c r="R249" s="20" t="b">
        <v>1</v>
      </c>
    </row>
    <row r="250" spans="11:18">
      <c r="K250" s="49" t="s">
        <v>157</v>
      </c>
      <c r="L250" s="43" t="s">
        <v>5</v>
      </c>
      <c r="M250" s="89" t="s">
        <v>117</v>
      </c>
      <c r="N250" s="24" t="str">
        <f t="shared" si="51"/>
        <v>Drinking alcohol at least once a weekPersonsCwm Taf UHB</v>
      </c>
      <c r="O250" s="24" t="str">
        <f t="shared" si="52"/>
        <v>Drinking alcohol at least once a weekCwm Taf UHB</v>
      </c>
      <c r="P250" s="89">
        <f t="shared" si="53"/>
        <v>10</v>
      </c>
      <c r="Q250" s="189">
        <v>10</v>
      </c>
      <c r="R250" s="20" t="b">
        <v>1</v>
      </c>
    </row>
    <row r="251" spans="11:18">
      <c r="K251" s="49" t="s">
        <v>157</v>
      </c>
      <c r="L251" s="43" t="s">
        <v>2</v>
      </c>
      <c r="M251" s="89" t="s">
        <v>117</v>
      </c>
      <c r="N251" s="24" t="str">
        <f t="shared" si="51"/>
        <v>Drinking alcohol at least once a weekPersonsAneurin Bevan UHB</v>
      </c>
      <c r="O251" s="24" t="str">
        <f t="shared" si="52"/>
        <v>Drinking alcohol at least once a weekAneurin Bevan UHB</v>
      </c>
      <c r="P251" s="89">
        <f t="shared" si="53"/>
        <v>8</v>
      </c>
      <c r="Q251" s="189">
        <v>8</v>
      </c>
      <c r="R251" s="20" t="b">
        <v>1</v>
      </c>
    </row>
    <row r="252" spans="11:18">
      <c r="K252" s="49" t="s">
        <v>157</v>
      </c>
      <c r="L252" s="43" t="s">
        <v>14</v>
      </c>
      <c r="M252" s="89" t="s">
        <v>117</v>
      </c>
      <c r="N252" s="24" t="str">
        <f t="shared" si="51"/>
        <v>Drinking alcohol at least once a weekPersonsWales</v>
      </c>
      <c r="O252" s="24" t="str">
        <f t="shared" si="52"/>
        <v>Drinking alcohol at least once a weekWales</v>
      </c>
      <c r="P252" s="89">
        <f t="shared" si="53"/>
        <v>6</v>
      </c>
      <c r="Q252" s="189">
        <v>6</v>
      </c>
      <c r="R252" s="20" t="b">
        <v>1</v>
      </c>
    </row>
    <row r="253" spans="11:18">
      <c r="K253" s="49" t="s">
        <v>26</v>
      </c>
      <c r="L253" s="43" t="s">
        <v>3</v>
      </c>
      <c r="M253" s="89" t="s">
        <v>117</v>
      </c>
      <c r="N253" s="24" t="str">
        <f t="shared" si="51"/>
        <v>Fair/poor healthPersonsBetsi Cadwaladr UHB</v>
      </c>
      <c r="O253" s="24" t="str">
        <f t="shared" si="52"/>
        <v>Fair/poor healthBetsi Cadwaladr UHB</v>
      </c>
      <c r="P253" s="89">
        <f>VLOOKUP(L253,$A$45:$J$52,10,0)</f>
        <v>18</v>
      </c>
      <c r="Q253" s="189">
        <v>18</v>
      </c>
      <c r="R253" s="20" t="b">
        <v>1</v>
      </c>
    </row>
    <row r="254" spans="11:18">
      <c r="K254" s="49" t="s">
        <v>26</v>
      </c>
      <c r="L254" s="43" t="s">
        <v>6</v>
      </c>
      <c r="M254" s="89" t="s">
        <v>117</v>
      </c>
      <c r="N254" s="24" t="str">
        <f t="shared" si="51"/>
        <v>Fair/poor healthPersonsPowys THB</v>
      </c>
      <c r="O254" s="24" t="str">
        <f t="shared" si="52"/>
        <v>Fair/poor healthPowys THB</v>
      </c>
      <c r="P254" s="89">
        <f t="shared" ref="P254:P260" si="54">VLOOKUP(L254,$A$45:$J$52,10,0)</f>
        <v>19</v>
      </c>
      <c r="Q254" s="189">
        <v>19</v>
      </c>
      <c r="R254" s="20" t="b">
        <v>1</v>
      </c>
    </row>
    <row r="255" spans="11:18">
      <c r="K255" s="49" t="s">
        <v>26</v>
      </c>
      <c r="L255" s="43" t="s">
        <v>7</v>
      </c>
      <c r="M255" s="89" t="s">
        <v>117</v>
      </c>
      <c r="N255" s="24" t="str">
        <f t="shared" si="51"/>
        <v>Fair/poor healthPersonsHywel Dda UHB</v>
      </c>
      <c r="O255" s="24" t="str">
        <f t="shared" si="52"/>
        <v>Fair/poor healthHywel Dda UHB</v>
      </c>
      <c r="P255" s="89">
        <f t="shared" si="54"/>
        <v>18</v>
      </c>
      <c r="Q255" s="189">
        <v>18</v>
      </c>
      <c r="R255" s="20" t="b">
        <v>1</v>
      </c>
    </row>
    <row r="256" spans="11:18">
      <c r="K256" s="49" t="s">
        <v>26</v>
      </c>
      <c r="L256" s="43" t="s">
        <v>8</v>
      </c>
      <c r="M256" s="89" t="s">
        <v>117</v>
      </c>
      <c r="N256" s="24" t="str">
        <f t="shared" si="51"/>
        <v>Fair/poor healthPersonsABM UHB</v>
      </c>
      <c r="O256" s="24" t="str">
        <f t="shared" si="52"/>
        <v>Fair/poor healthABM UHB</v>
      </c>
      <c r="P256" s="89">
        <f t="shared" si="54"/>
        <v>17</v>
      </c>
      <c r="Q256" s="189">
        <v>17</v>
      </c>
      <c r="R256" s="20" t="b">
        <v>1</v>
      </c>
    </row>
    <row r="257" spans="11:18">
      <c r="K257" s="49" t="s">
        <v>26</v>
      </c>
      <c r="L257" s="43" t="s">
        <v>4</v>
      </c>
      <c r="M257" s="89" t="s">
        <v>117</v>
      </c>
      <c r="N257" s="24" t="str">
        <f t="shared" si="51"/>
        <v>Fair/poor healthPersonsCardiff and Vale UHB</v>
      </c>
      <c r="O257" s="24" t="str">
        <f t="shared" si="52"/>
        <v>Fair/poor healthCardiff and Vale UHB</v>
      </c>
      <c r="P257" s="89">
        <f>VLOOKUP(L257,$A$45:$J$52,10,0)</f>
        <v>22</v>
      </c>
      <c r="Q257" s="189">
        <v>22</v>
      </c>
      <c r="R257" s="20" t="b">
        <v>1</v>
      </c>
    </row>
    <row r="258" spans="11:18">
      <c r="K258" s="49" t="s">
        <v>26</v>
      </c>
      <c r="L258" s="43" t="s">
        <v>5</v>
      </c>
      <c r="M258" s="89" t="s">
        <v>117</v>
      </c>
      <c r="N258" s="24" t="str">
        <f t="shared" si="51"/>
        <v>Fair/poor healthPersonsCwm Taf UHB</v>
      </c>
      <c r="O258" s="24" t="str">
        <f t="shared" si="52"/>
        <v>Fair/poor healthCwm Taf UHB</v>
      </c>
      <c r="P258" s="89">
        <f t="shared" si="54"/>
        <v>22</v>
      </c>
      <c r="Q258" s="189">
        <v>22</v>
      </c>
      <c r="R258" s="20" t="b">
        <v>1</v>
      </c>
    </row>
    <row r="259" spans="11:18">
      <c r="K259" s="49" t="s">
        <v>26</v>
      </c>
      <c r="L259" s="43" t="s">
        <v>2</v>
      </c>
      <c r="M259" s="89" t="s">
        <v>117</v>
      </c>
      <c r="N259" s="24" t="str">
        <f t="shared" si="51"/>
        <v>Fair/poor healthPersonsAneurin Bevan UHB</v>
      </c>
      <c r="O259" s="24" t="str">
        <f t="shared" si="52"/>
        <v>Fair/poor healthAneurin Bevan UHB</v>
      </c>
      <c r="P259" s="89">
        <f t="shared" si="54"/>
        <v>22</v>
      </c>
      <c r="Q259" s="189">
        <v>22</v>
      </c>
      <c r="R259" s="20" t="b">
        <v>1</v>
      </c>
    </row>
    <row r="260" spans="11:18">
      <c r="K260" s="49" t="s">
        <v>26</v>
      </c>
      <c r="L260" s="43" t="s">
        <v>14</v>
      </c>
      <c r="M260" s="89" t="s">
        <v>117</v>
      </c>
      <c r="N260" s="24" t="str">
        <f t="shared" si="51"/>
        <v>Fair/poor healthPersonsWales</v>
      </c>
      <c r="O260" s="24" t="str">
        <f t="shared" si="52"/>
        <v>Fair/poor healthWales</v>
      </c>
      <c r="P260" s="89">
        <f t="shared" si="54"/>
        <v>20</v>
      </c>
      <c r="Q260" s="189">
        <v>20</v>
      </c>
      <c r="R260" s="20" t="b">
        <v>1</v>
      </c>
    </row>
    <row r="261" spans="11:18">
      <c r="K261" s="49" t="s">
        <v>27</v>
      </c>
      <c r="L261" s="43" t="s">
        <v>3</v>
      </c>
      <c r="M261" s="89" t="s">
        <v>117</v>
      </c>
      <c r="N261" s="24" t="str">
        <f t="shared" si="51"/>
        <v>Taken any drugsPersonsBetsi Cadwaladr UHB</v>
      </c>
      <c r="O261" s="24" t="str">
        <f t="shared" si="52"/>
        <v>Taken any drugsBetsi Cadwaladr UHB</v>
      </c>
      <c r="P261" s="89">
        <f>VLOOKUP(L261,$A$53:$J$60,10,)</f>
        <v>8</v>
      </c>
      <c r="Q261" s="189">
        <v>8</v>
      </c>
      <c r="R261" s="20" t="b">
        <v>1</v>
      </c>
    </row>
    <row r="262" spans="11:18">
      <c r="K262" s="49" t="s">
        <v>27</v>
      </c>
      <c r="L262" s="43" t="s">
        <v>6</v>
      </c>
      <c r="M262" s="89" t="s">
        <v>117</v>
      </c>
      <c r="N262" s="24" t="str">
        <f t="shared" si="51"/>
        <v>Taken any drugsPersonsPowys THB</v>
      </c>
      <c r="O262" s="24" t="str">
        <f t="shared" si="52"/>
        <v>Taken any drugsPowys THB</v>
      </c>
      <c r="P262" s="89">
        <f t="shared" ref="P262:P268" si="55">VLOOKUP(L262,$A$53:$J$60,10,)</f>
        <v>6</v>
      </c>
      <c r="Q262" s="189">
        <v>6</v>
      </c>
      <c r="R262" s="20" t="b">
        <v>1</v>
      </c>
    </row>
    <row r="263" spans="11:18">
      <c r="K263" s="49" t="s">
        <v>27</v>
      </c>
      <c r="L263" s="43" t="s">
        <v>7</v>
      </c>
      <c r="M263" s="89" t="s">
        <v>117</v>
      </c>
      <c r="N263" s="24" t="str">
        <f t="shared" si="51"/>
        <v>Taken any drugsPersonsHywel Dda UHB</v>
      </c>
      <c r="O263" s="24" t="str">
        <f t="shared" si="52"/>
        <v>Taken any drugsHywel Dda UHB</v>
      </c>
      <c r="P263" s="89">
        <f t="shared" si="55"/>
        <v>8</v>
      </c>
      <c r="Q263" s="189">
        <v>8</v>
      </c>
      <c r="R263" s="20" t="b">
        <v>1</v>
      </c>
    </row>
    <row r="264" spans="11:18">
      <c r="K264" s="49" t="s">
        <v>27</v>
      </c>
      <c r="L264" s="43" t="s">
        <v>8</v>
      </c>
      <c r="M264" s="89" t="s">
        <v>117</v>
      </c>
      <c r="N264" s="24" t="str">
        <f t="shared" si="51"/>
        <v>Taken any drugsPersonsABM UHB</v>
      </c>
      <c r="O264" s="24" t="str">
        <f t="shared" si="52"/>
        <v>Taken any drugsABM UHB</v>
      </c>
      <c r="P264" s="89">
        <f t="shared" si="55"/>
        <v>7</v>
      </c>
      <c r="Q264" s="189">
        <v>7</v>
      </c>
      <c r="R264" s="20" t="b">
        <v>1</v>
      </c>
    </row>
    <row r="265" spans="11:18">
      <c r="K265" s="49" t="s">
        <v>27</v>
      </c>
      <c r="L265" s="43" t="s">
        <v>4</v>
      </c>
      <c r="M265" s="89" t="s">
        <v>117</v>
      </c>
      <c r="N265" s="24" t="str">
        <f t="shared" si="51"/>
        <v>Taken any drugsPersonsCardiff and Vale UHB</v>
      </c>
      <c r="O265" s="24" t="str">
        <f t="shared" si="52"/>
        <v>Taken any drugsCardiff and Vale UHB</v>
      </c>
      <c r="P265" s="89">
        <f t="shared" si="55"/>
        <v>8</v>
      </c>
      <c r="Q265" s="189">
        <v>8</v>
      </c>
      <c r="R265" s="20" t="b">
        <v>1</v>
      </c>
    </row>
    <row r="266" spans="11:18">
      <c r="K266" s="49" t="s">
        <v>27</v>
      </c>
      <c r="L266" s="43" t="s">
        <v>5</v>
      </c>
      <c r="M266" s="89" t="s">
        <v>117</v>
      </c>
      <c r="N266" s="24" t="str">
        <f t="shared" si="51"/>
        <v>Taken any drugsPersonsCwm Taf UHB</v>
      </c>
      <c r="O266" s="24" t="str">
        <f t="shared" si="52"/>
        <v>Taken any drugsCwm Taf UHB</v>
      </c>
      <c r="P266" s="89">
        <f t="shared" si="55"/>
        <v>10</v>
      </c>
      <c r="Q266" s="189">
        <v>10</v>
      </c>
      <c r="R266" s="20" t="b">
        <v>1</v>
      </c>
    </row>
    <row r="267" spans="11:18">
      <c r="K267" s="49" t="s">
        <v>27</v>
      </c>
      <c r="L267" s="43" t="s">
        <v>2</v>
      </c>
      <c r="M267" s="89" t="s">
        <v>117</v>
      </c>
      <c r="N267" s="24" t="str">
        <f t="shared" si="51"/>
        <v>Taken any drugsPersonsAneurin Bevan UHB</v>
      </c>
      <c r="O267" s="24" t="str">
        <f t="shared" si="52"/>
        <v>Taken any drugsAneurin Bevan UHB</v>
      </c>
      <c r="P267" s="89">
        <f t="shared" si="55"/>
        <v>11</v>
      </c>
      <c r="Q267" s="189">
        <v>11</v>
      </c>
      <c r="R267" s="20" t="b">
        <v>1</v>
      </c>
    </row>
    <row r="268" spans="11:18">
      <c r="K268" s="49" t="s">
        <v>27</v>
      </c>
      <c r="L268" s="43" t="s">
        <v>14</v>
      </c>
      <c r="M268" s="89" t="s">
        <v>117</v>
      </c>
      <c r="N268" s="24" t="str">
        <f t="shared" si="51"/>
        <v>Taken any drugsPersonsWales</v>
      </c>
      <c r="O268" s="24" t="str">
        <f t="shared" si="52"/>
        <v>Taken any drugsWales</v>
      </c>
      <c r="P268" s="89">
        <f t="shared" si="55"/>
        <v>8</v>
      </c>
      <c r="Q268" s="189">
        <v>8</v>
      </c>
      <c r="R268" s="20" t="b">
        <v>1</v>
      </c>
    </row>
    <row r="269" spans="11:18">
      <c r="K269" s="49" t="s">
        <v>184</v>
      </c>
      <c r="L269" s="43" t="s">
        <v>3</v>
      </c>
      <c r="M269" s="89" t="s">
        <v>117</v>
      </c>
      <c r="N269" s="24" t="str">
        <f t="shared" si="51"/>
        <v>Have been bullied in the past two monthsPersonsBetsi Cadwaladr UHB</v>
      </c>
      <c r="O269" s="24" t="str">
        <f t="shared" si="52"/>
        <v>Have been bullied in the past two monthsBetsi Cadwaladr UHB</v>
      </c>
      <c r="P269" s="89">
        <f>VLOOKUP(L269,$A$61:$J$68,10,)</f>
        <v>38</v>
      </c>
      <c r="Q269" s="189">
        <v>38</v>
      </c>
      <c r="R269" s="20" t="b">
        <v>1</v>
      </c>
    </row>
    <row r="270" spans="11:18">
      <c r="K270" s="49" t="s">
        <v>184</v>
      </c>
      <c r="L270" s="43" t="s">
        <v>6</v>
      </c>
      <c r="M270" s="89" t="s">
        <v>117</v>
      </c>
      <c r="N270" s="24" t="str">
        <f t="shared" si="51"/>
        <v>Have been bullied in the past two monthsPersonsPowys THB</v>
      </c>
      <c r="O270" s="24" t="str">
        <f t="shared" si="52"/>
        <v>Have been bullied in the past two monthsPowys THB</v>
      </c>
      <c r="P270" s="89">
        <f t="shared" ref="P270:P276" si="56">VLOOKUP(L270,$A$61:$J$68,10,)</f>
        <v>37</v>
      </c>
      <c r="Q270" s="189">
        <v>37</v>
      </c>
      <c r="R270" s="20" t="b">
        <v>1</v>
      </c>
    </row>
    <row r="271" spans="11:18">
      <c r="K271" s="49" t="s">
        <v>184</v>
      </c>
      <c r="L271" s="43" t="s">
        <v>7</v>
      </c>
      <c r="M271" s="89" t="s">
        <v>117</v>
      </c>
      <c r="N271" s="24" t="str">
        <f t="shared" si="51"/>
        <v>Have been bullied in the past two monthsPersonsHywel Dda UHB</v>
      </c>
      <c r="O271" s="24" t="str">
        <f t="shared" si="52"/>
        <v>Have been bullied in the past two monthsHywel Dda UHB</v>
      </c>
      <c r="P271" s="89">
        <f t="shared" si="56"/>
        <v>32</v>
      </c>
      <c r="Q271" s="189">
        <v>32</v>
      </c>
      <c r="R271" s="20" t="b">
        <v>1</v>
      </c>
    </row>
    <row r="272" spans="11:18">
      <c r="K272" s="49" t="s">
        <v>184</v>
      </c>
      <c r="L272" s="43" t="s">
        <v>8</v>
      </c>
      <c r="M272" s="89" t="s">
        <v>117</v>
      </c>
      <c r="N272" s="24" t="str">
        <f t="shared" si="51"/>
        <v>Have been bullied in the past two monthsPersonsABM UHB</v>
      </c>
      <c r="O272" s="24" t="str">
        <f t="shared" si="52"/>
        <v>Have been bullied in the past two monthsABM UHB</v>
      </c>
      <c r="P272" s="89">
        <f t="shared" si="56"/>
        <v>35</v>
      </c>
      <c r="Q272" s="189">
        <v>35</v>
      </c>
      <c r="R272" s="20" t="b">
        <v>1</v>
      </c>
    </row>
    <row r="273" spans="11:18">
      <c r="K273" s="49" t="s">
        <v>184</v>
      </c>
      <c r="L273" s="43" t="s">
        <v>4</v>
      </c>
      <c r="M273" s="89" t="s">
        <v>117</v>
      </c>
      <c r="N273" s="24" t="str">
        <f t="shared" si="51"/>
        <v>Have been bullied in the past two monthsPersonsCardiff and Vale UHB</v>
      </c>
      <c r="O273" s="24" t="str">
        <f t="shared" si="52"/>
        <v>Have been bullied in the past two monthsCardiff and Vale UHB</v>
      </c>
      <c r="P273" s="89">
        <f t="shared" si="56"/>
        <v>36</v>
      </c>
      <c r="Q273" s="189">
        <v>36</v>
      </c>
      <c r="R273" s="20" t="b">
        <v>1</v>
      </c>
    </row>
    <row r="274" spans="11:18">
      <c r="K274" s="49" t="s">
        <v>184</v>
      </c>
      <c r="L274" s="43" t="s">
        <v>5</v>
      </c>
      <c r="M274" s="89" t="s">
        <v>117</v>
      </c>
      <c r="N274" s="24" t="str">
        <f t="shared" si="51"/>
        <v>Have been bullied in the past two monthsPersonsCwm Taf UHB</v>
      </c>
      <c r="O274" s="24" t="str">
        <f t="shared" si="52"/>
        <v>Have been bullied in the past two monthsCwm Taf UHB</v>
      </c>
      <c r="P274" s="89">
        <f t="shared" si="56"/>
        <v>38</v>
      </c>
      <c r="Q274" s="189">
        <v>38</v>
      </c>
      <c r="R274" s="20" t="b">
        <v>1</v>
      </c>
    </row>
    <row r="275" spans="11:18">
      <c r="K275" s="49" t="s">
        <v>184</v>
      </c>
      <c r="L275" s="43" t="s">
        <v>2</v>
      </c>
      <c r="M275" s="89" t="s">
        <v>117</v>
      </c>
      <c r="N275" s="24" t="str">
        <f t="shared" si="51"/>
        <v>Have been bullied in the past two monthsPersonsAneurin Bevan UHB</v>
      </c>
      <c r="O275" s="24" t="str">
        <f t="shared" si="52"/>
        <v>Have been bullied in the past two monthsAneurin Bevan UHB</v>
      </c>
      <c r="P275" s="89">
        <f t="shared" si="56"/>
        <v>39</v>
      </c>
      <c r="Q275" s="189">
        <v>39</v>
      </c>
      <c r="R275" s="20" t="b">
        <v>1</v>
      </c>
    </row>
    <row r="276" spans="11:18">
      <c r="K276" s="49" t="s">
        <v>184</v>
      </c>
      <c r="L276" s="43" t="s">
        <v>14</v>
      </c>
      <c r="M276" s="89" t="s">
        <v>117</v>
      </c>
      <c r="N276" s="24" t="str">
        <f t="shared" si="51"/>
        <v>Have been bullied in the past two monthsPersonsWales</v>
      </c>
      <c r="O276" s="24" t="str">
        <f t="shared" si="52"/>
        <v>Have been bullied in the past two monthsWales</v>
      </c>
      <c r="P276" s="89">
        <f t="shared" si="56"/>
        <v>37</v>
      </c>
      <c r="Q276" s="189">
        <v>37</v>
      </c>
      <c r="R276" s="20" t="b">
        <v>1</v>
      </c>
    </row>
    <row r="277" spans="11:18">
      <c r="K277" s="49" t="s">
        <v>39</v>
      </c>
      <c r="L277" s="43" t="s">
        <v>3</v>
      </c>
      <c r="M277" s="89" t="s">
        <v>117</v>
      </c>
      <c r="N277" s="24" t="str">
        <f t="shared" si="51"/>
        <v>Tried e-cigarettes occasionally or regularlyPersonsBetsi Cadwaladr UHB</v>
      </c>
      <c r="O277" s="24" t="str">
        <f t="shared" si="52"/>
        <v>Tried e-cigarettes occasionally or regularlyBetsi Cadwaladr UHB</v>
      </c>
      <c r="P277" s="89">
        <f>VLOOKUP(L277,$A$69:$J$76,10,)</f>
        <v>13</v>
      </c>
      <c r="Q277" s="189">
        <v>13</v>
      </c>
      <c r="R277" s="20" t="b">
        <v>1</v>
      </c>
    </row>
    <row r="278" spans="11:18">
      <c r="K278" s="49" t="s">
        <v>39</v>
      </c>
      <c r="L278" s="43" t="s">
        <v>6</v>
      </c>
      <c r="M278" s="89" t="s">
        <v>117</v>
      </c>
      <c r="N278" s="24" t="str">
        <f t="shared" si="51"/>
        <v>Tried e-cigarettes occasionally or regularlyPersonsPowys THB</v>
      </c>
      <c r="O278" s="24" t="str">
        <f t="shared" si="52"/>
        <v>Tried e-cigarettes occasionally or regularlyPowys THB</v>
      </c>
      <c r="P278" s="89">
        <f t="shared" ref="P278:P284" si="57">VLOOKUP(L278,$A$69:$J$76,10,)</f>
        <v>7</v>
      </c>
      <c r="Q278" s="189">
        <v>7</v>
      </c>
      <c r="R278" s="20" t="b">
        <v>1</v>
      </c>
    </row>
    <row r="279" spans="11:18">
      <c r="K279" s="49" t="s">
        <v>39</v>
      </c>
      <c r="L279" s="43" t="s">
        <v>7</v>
      </c>
      <c r="M279" s="89" t="s">
        <v>117</v>
      </c>
      <c r="N279" s="24" t="str">
        <f t="shared" si="51"/>
        <v>Tried e-cigarettes occasionally or regularlyPersonsHywel Dda UHB</v>
      </c>
      <c r="O279" s="24" t="str">
        <f t="shared" si="52"/>
        <v>Tried e-cigarettes occasionally or regularlyHywel Dda UHB</v>
      </c>
      <c r="P279" s="89">
        <f t="shared" si="57"/>
        <v>7</v>
      </c>
      <c r="Q279" s="189">
        <v>7</v>
      </c>
      <c r="R279" s="20" t="b">
        <v>1</v>
      </c>
    </row>
    <row r="280" spans="11:18">
      <c r="K280" s="49" t="s">
        <v>39</v>
      </c>
      <c r="L280" s="43" t="s">
        <v>8</v>
      </c>
      <c r="M280" s="89" t="s">
        <v>117</v>
      </c>
      <c r="N280" s="24" t="str">
        <f t="shared" si="51"/>
        <v>Tried e-cigarettes occasionally or regularlyPersonsABM UHB</v>
      </c>
      <c r="O280" s="24" t="str">
        <f t="shared" si="52"/>
        <v>Tried e-cigarettes occasionally or regularlyABM UHB</v>
      </c>
      <c r="P280" s="89">
        <f t="shared" si="57"/>
        <v>11</v>
      </c>
      <c r="Q280" s="189">
        <v>11</v>
      </c>
      <c r="R280" s="20" t="b">
        <v>1</v>
      </c>
    </row>
    <row r="281" spans="11:18">
      <c r="K281" s="49" t="s">
        <v>39</v>
      </c>
      <c r="L281" s="43" t="s">
        <v>4</v>
      </c>
      <c r="M281" s="89" t="s">
        <v>117</v>
      </c>
      <c r="N281" s="24" t="str">
        <f t="shared" si="51"/>
        <v>Tried e-cigarettes occasionally or regularlyPersonsCardiff and Vale UHB</v>
      </c>
      <c r="O281" s="24" t="str">
        <f t="shared" si="52"/>
        <v>Tried e-cigarettes occasionally or regularlyCardiff and Vale UHB</v>
      </c>
      <c r="P281" s="89">
        <f t="shared" si="57"/>
        <v>18</v>
      </c>
      <c r="Q281" s="189">
        <v>18</v>
      </c>
      <c r="R281" s="20" t="b">
        <v>1</v>
      </c>
    </row>
    <row r="282" spans="11:18">
      <c r="K282" s="49" t="s">
        <v>39</v>
      </c>
      <c r="L282" s="43" t="s">
        <v>5</v>
      </c>
      <c r="M282" s="89" t="s">
        <v>117</v>
      </c>
      <c r="N282" s="24" t="str">
        <f t="shared" si="51"/>
        <v>Tried e-cigarettes occasionally or regularlyPersonsCwm Taf UHB</v>
      </c>
      <c r="O282" s="24" t="str">
        <f t="shared" si="52"/>
        <v>Tried e-cigarettes occasionally or regularlyCwm Taf UHB</v>
      </c>
      <c r="P282" s="89">
        <f t="shared" si="57"/>
        <v>18</v>
      </c>
      <c r="Q282" s="189">
        <v>18</v>
      </c>
      <c r="R282" s="20" t="b">
        <v>1</v>
      </c>
    </row>
    <row r="283" spans="11:18">
      <c r="K283" s="49" t="s">
        <v>39</v>
      </c>
      <c r="L283" s="43" t="s">
        <v>2</v>
      </c>
      <c r="M283" s="89" t="s">
        <v>117</v>
      </c>
      <c r="N283" s="24" t="str">
        <f t="shared" si="51"/>
        <v>Tried e-cigarettes occasionally or regularlyPersonsAneurin Bevan UHB</v>
      </c>
      <c r="O283" s="24" t="str">
        <f t="shared" si="52"/>
        <v>Tried e-cigarettes occasionally or regularlyAneurin Bevan UHB</v>
      </c>
      <c r="P283" s="89">
        <f t="shared" si="57"/>
        <v>11</v>
      </c>
      <c r="Q283" s="189">
        <v>11</v>
      </c>
      <c r="R283" s="20" t="b">
        <v>1</v>
      </c>
    </row>
    <row r="284" spans="11:18">
      <c r="K284" s="49" t="s">
        <v>39</v>
      </c>
      <c r="L284" s="43" t="s">
        <v>14</v>
      </c>
      <c r="M284" s="89" t="s">
        <v>117</v>
      </c>
      <c r="N284" s="24" t="str">
        <f t="shared" si="51"/>
        <v>Tried e-cigarettes occasionally or regularlyPersonsWales</v>
      </c>
      <c r="O284" s="24" t="str">
        <f t="shared" si="52"/>
        <v>Tried e-cigarettes occasionally or regularlyWales</v>
      </c>
      <c r="P284" s="89">
        <f t="shared" si="57"/>
        <v>12</v>
      </c>
      <c r="Q284" s="189">
        <v>12</v>
      </c>
      <c r="R284" s="20" t="b">
        <v>1</v>
      </c>
    </row>
    <row r="285" spans="11:18">
      <c r="K285" s="49" t="s">
        <v>30</v>
      </c>
      <c r="L285" s="43" t="s">
        <v>3</v>
      </c>
      <c r="M285" s="89" t="s">
        <v>117</v>
      </c>
      <c r="N285" s="24" t="str">
        <f t="shared" si="51"/>
        <v>Scoring 6+ on life satisfactionPersonsBetsi Cadwaladr UHB</v>
      </c>
      <c r="O285" s="24" t="str">
        <f t="shared" si="52"/>
        <v>Scoring 6+ on life satisfactionBetsi Cadwaladr UHB</v>
      </c>
      <c r="P285" s="89">
        <f>VLOOKUP(L285,$A$77:$J$84,10,)</f>
        <v>84</v>
      </c>
      <c r="Q285" s="189">
        <v>84</v>
      </c>
      <c r="R285" s="20" t="b">
        <v>1</v>
      </c>
    </row>
    <row r="286" spans="11:18">
      <c r="K286" s="49" t="s">
        <v>30</v>
      </c>
      <c r="L286" s="43" t="s">
        <v>6</v>
      </c>
      <c r="M286" s="89" t="s">
        <v>117</v>
      </c>
      <c r="N286" s="24" t="str">
        <f t="shared" si="51"/>
        <v>Scoring 6+ on life satisfactionPersonsPowys THB</v>
      </c>
      <c r="O286" s="24" t="str">
        <f t="shared" si="52"/>
        <v>Scoring 6+ on life satisfactionPowys THB</v>
      </c>
      <c r="P286" s="89">
        <f t="shared" ref="P286:P292" si="58">VLOOKUP(L286,$A$77:$J$84,10,)</f>
        <v>83</v>
      </c>
      <c r="Q286" s="189">
        <v>83</v>
      </c>
      <c r="R286" s="20" t="b">
        <v>1</v>
      </c>
    </row>
    <row r="287" spans="11:18">
      <c r="K287" s="49" t="s">
        <v>30</v>
      </c>
      <c r="L287" s="43" t="s">
        <v>7</v>
      </c>
      <c r="M287" s="89" t="s">
        <v>117</v>
      </c>
      <c r="N287" s="24" t="str">
        <f t="shared" si="51"/>
        <v>Scoring 6+ on life satisfactionPersonsHywel Dda UHB</v>
      </c>
      <c r="O287" s="24" t="str">
        <f t="shared" si="52"/>
        <v>Scoring 6+ on life satisfactionHywel Dda UHB</v>
      </c>
      <c r="P287" s="89">
        <f t="shared" si="58"/>
        <v>82</v>
      </c>
      <c r="Q287" s="189">
        <v>82</v>
      </c>
      <c r="R287" s="20" t="b">
        <v>1</v>
      </c>
    </row>
    <row r="288" spans="11:18">
      <c r="K288" s="49" t="s">
        <v>30</v>
      </c>
      <c r="L288" s="43" t="s">
        <v>8</v>
      </c>
      <c r="M288" s="89" t="s">
        <v>117</v>
      </c>
      <c r="N288" s="24" t="str">
        <f t="shared" si="51"/>
        <v>Scoring 6+ on life satisfactionPersonsABM UHB</v>
      </c>
      <c r="O288" s="24" t="str">
        <f t="shared" si="52"/>
        <v>Scoring 6+ on life satisfactionABM UHB</v>
      </c>
      <c r="P288" s="89">
        <f t="shared" si="58"/>
        <v>83</v>
      </c>
      <c r="Q288" s="189">
        <v>83</v>
      </c>
      <c r="R288" s="20" t="b">
        <v>1</v>
      </c>
    </row>
    <row r="289" spans="11:18">
      <c r="K289" s="49" t="s">
        <v>30</v>
      </c>
      <c r="L289" s="43" t="s">
        <v>4</v>
      </c>
      <c r="M289" s="89" t="s">
        <v>117</v>
      </c>
      <c r="N289" s="24" t="str">
        <f t="shared" si="51"/>
        <v>Scoring 6+ on life satisfactionPersonsCardiff and Vale UHB</v>
      </c>
      <c r="O289" s="24" t="str">
        <f t="shared" si="52"/>
        <v>Scoring 6+ on life satisfactionCardiff and Vale UHB</v>
      </c>
      <c r="P289" s="89">
        <f t="shared" si="58"/>
        <v>82</v>
      </c>
      <c r="Q289" s="189">
        <v>82</v>
      </c>
      <c r="R289" s="20" t="b">
        <v>1</v>
      </c>
    </row>
    <row r="290" spans="11:18">
      <c r="K290" s="49" t="s">
        <v>30</v>
      </c>
      <c r="L290" s="43" t="s">
        <v>5</v>
      </c>
      <c r="M290" s="89" t="s">
        <v>117</v>
      </c>
      <c r="N290" s="24" t="str">
        <f t="shared" si="51"/>
        <v>Scoring 6+ on life satisfactionPersonsCwm Taf UHB</v>
      </c>
      <c r="O290" s="24" t="str">
        <f t="shared" si="52"/>
        <v>Scoring 6+ on life satisfactionCwm Taf UHB</v>
      </c>
      <c r="P290" s="89">
        <f t="shared" si="58"/>
        <v>81</v>
      </c>
      <c r="Q290" s="189">
        <v>81</v>
      </c>
      <c r="R290" s="20" t="b">
        <v>1</v>
      </c>
    </row>
    <row r="291" spans="11:18">
      <c r="K291" s="49" t="s">
        <v>30</v>
      </c>
      <c r="L291" s="43" t="s">
        <v>2</v>
      </c>
      <c r="M291" s="89" t="s">
        <v>117</v>
      </c>
      <c r="N291" s="24" t="str">
        <f t="shared" si="51"/>
        <v>Scoring 6+ on life satisfactionPersonsAneurin Bevan UHB</v>
      </c>
      <c r="O291" s="24" t="str">
        <f t="shared" si="52"/>
        <v>Scoring 6+ on life satisfactionAneurin Bevan UHB</v>
      </c>
      <c r="P291" s="89">
        <f t="shared" si="58"/>
        <v>81</v>
      </c>
      <c r="Q291" s="189">
        <v>81</v>
      </c>
      <c r="R291" s="20" t="b">
        <v>1</v>
      </c>
    </row>
    <row r="292" spans="11:18">
      <c r="K292" s="49" t="s">
        <v>30</v>
      </c>
      <c r="L292" s="43" t="s">
        <v>14</v>
      </c>
      <c r="M292" s="89" t="s">
        <v>117</v>
      </c>
      <c r="N292" s="24" t="str">
        <f t="shared" si="51"/>
        <v>Scoring 6+ on life satisfactionPersonsWales</v>
      </c>
      <c r="O292" s="24" t="str">
        <f t="shared" si="52"/>
        <v>Scoring 6+ on life satisfactionWales</v>
      </c>
      <c r="P292" s="89">
        <f t="shared" si="58"/>
        <v>83</v>
      </c>
      <c r="Q292" s="189">
        <v>83</v>
      </c>
      <c r="R292" s="20" t="b">
        <v>1</v>
      </c>
    </row>
    <row r="293" spans="11:18">
      <c r="K293" s="49" t="s">
        <v>31</v>
      </c>
      <c r="L293" s="43" t="s">
        <v>3</v>
      </c>
      <c r="M293" s="89" t="s">
        <v>117</v>
      </c>
      <c r="N293" s="24" t="str">
        <f t="shared" si="51"/>
        <v>Active 60 mins every dayPersonsBetsi Cadwaladr UHB</v>
      </c>
      <c r="O293" s="24" t="str">
        <f t="shared" si="52"/>
        <v>Active 60 mins every dayBetsi Cadwaladr UHB</v>
      </c>
      <c r="P293" s="89">
        <f>VLOOKUP(L293,$A$85:$J$92,10,)</f>
        <v>17</v>
      </c>
      <c r="Q293" s="189">
        <v>17</v>
      </c>
      <c r="R293" s="20" t="b">
        <v>1</v>
      </c>
    </row>
    <row r="294" spans="11:18">
      <c r="K294" s="49" t="s">
        <v>31</v>
      </c>
      <c r="L294" s="43" t="s">
        <v>6</v>
      </c>
      <c r="M294" s="89" t="s">
        <v>117</v>
      </c>
      <c r="N294" s="24" t="str">
        <f t="shared" si="51"/>
        <v>Active 60 mins every dayPersonsPowys THB</v>
      </c>
      <c r="O294" s="24" t="str">
        <f t="shared" si="52"/>
        <v>Active 60 mins every dayPowys THB</v>
      </c>
      <c r="P294" s="89">
        <f t="shared" ref="P294:P300" si="59">VLOOKUP(L294,$A$85:$J$92,10,)</f>
        <v>17</v>
      </c>
      <c r="Q294" s="189">
        <v>17</v>
      </c>
      <c r="R294" s="20" t="b">
        <v>1</v>
      </c>
    </row>
    <row r="295" spans="11:18">
      <c r="K295" s="49" t="s">
        <v>31</v>
      </c>
      <c r="L295" s="43" t="s">
        <v>7</v>
      </c>
      <c r="M295" s="89" t="s">
        <v>117</v>
      </c>
      <c r="N295" s="24" t="str">
        <f t="shared" si="51"/>
        <v>Active 60 mins every dayPersonsHywel Dda UHB</v>
      </c>
      <c r="O295" s="24" t="str">
        <f t="shared" si="52"/>
        <v>Active 60 mins every dayHywel Dda UHB</v>
      </c>
      <c r="P295" s="89">
        <f t="shared" si="59"/>
        <v>16</v>
      </c>
      <c r="Q295" s="189">
        <v>16</v>
      </c>
      <c r="R295" s="20" t="b">
        <v>1</v>
      </c>
    </row>
    <row r="296" spans="11:18">
      <c r="K296" s="49" t="s">
        <v>31</v>
      </c>
      <c r="L296" s="43" t="s">
        <v>8</v>
      </c>
      <c r="M296" s="89" t="s">
        <v>117</v>
      </c>
      <c r="N296" s="24" t="str">
        <f t="shared" si="51"/>
        <v>Active 60 mins every dayPersonsABM UHB</v>
      </c>
      <c r="O296" s="24" t="str">
        <f t="shared" si="52"/>
        <v>Active 60 mins every dayABM UHB</v>
      </c>
      <c r="P296" s="89">
        <f t="shared" si="59"/>
        <v>14</v>
      </c>
      <c r="Q296" s="189">
        <v>14</v>
      </c>
      <c r="R296" s="20" t="b">
        <v>1</v>
      </c>
    </row>
    <row r="297" spans="11:18">
      <c r="K297" s="49" t="s">
        <v>31</v>
      </c>
      <c r="L297" s="43" t="s">
        <v>4</v>
      </c>
      <c r="M297" s="89" t="s">
        <v>117</v>
      </c>
      <c r="N297" s="24" t="str">
        <f t="shared" si="51"/>
        <v>Active 60 mins every dayPersonsCardiff and Vale UHB</v>
      </c>
      <c r="O297" s="24" t="str">
        <f t="shared" si="52"/>
        <v>Active 60 mins every dayCardiff and Vale UHB</v>
      </c>
      <c r="P297" s="89">
        <f t="shared" si="59"/>
        <v>15</v>
      </c>
      <c r="Q297" s="189">
        <v>15</v>
      </c>
      <c r="R297" s="20" t="b">
        <v>1</v>
      </c>
    </row>
    <row r="298" spans="11:18">
      <c r="K298" s="49" t="s">
        <v>31</v>
      </c>
      <c r="L298" s="43" t="s">
        <v>5</v>
      </c>
      <c r="M298" s="89" t="s">
        <v>117</v>
      </c>
      <c r="N298" s="24" t="str">
        <f t="shared" si="51"/>
        <v>Active 60 mins every dayPersonsCwm Taf UHB</v>
      </c>
      <c r="O298" s="24" t="str">
        <f t="shared" si="52"/>
        <v>Active 60 mins every dayCwm Taf UHB</v>
      </c>
      <c r="P298" s="89">
        <f t="shared" si="59"/>
        <v>16</v>
      </c>
      <c r="Q298" s="189">
        <v>16</v>
      </c>
      <c r="R298" s="20" t="b">
        <v>1</v>
      </c>
    </row>
    <row r="299" spans="11:18">
      <c r="K299" s="49" t="s">
        <v>31</v>
      </c>
      <c r="L299" s="43" t="s">
        <v>2</v>
      </c>
      <c r="M299" s="89" t="s">
        <v>117</v>
      </c>
      <c r="N299" s="24" t="str">
        <f t="shared" si="51"/>
        <v>Active 60 mins every dayPersonsAneurin Bevan UHB</v>
      </c>
      <c r="O299" s="24" t="str">
        <f t="shared" si="52"/>
        <v>Active 60 mins every dayAneurin Bevan UHB</v>
      </c>
      <c r="P299" s="89">
        <f t="shared" si="59"/>
        <v>15</v>
      </c>
      <c r="Q299" s="189">
        <v>15</v>
      </c>
      <c r="R299" s="20" t="b">
        <v>1</v>
      </c>
    </row>
    <row r="300" spans="11:18">
      <c r="K300" s="49" t="s">
        <v>31</v>
      </c>
      <c r="L300" s="43" t="s">
        <v>14</v>
      </c>
      <c r="M300" s="89" t="s">
        <v>117</v>
      </c>
      <c r="N300" s="24" t="str">
        <f t="shared" si="51"/>
        <v>Active 60 mins every dayPersonsWales</v>
      </c>
      <c r="O300" s="24" t="str">
        <f t="shared" si="52"/>
        <v>Active 60 mins every dayWales</v>
      </c>
      <c r="P300" s="89">
        <f t="shared" si="59"/>
        <v>15</v>
      </c>
      <c r="Q300" s="189">
        <v>15</v>
      </c>
      <c r="R300" s="20" t="b">
        <v>1</v>
      </c>
    </row>
    <row r="301" spans="11:18">
      <c r="K301" s="49" t="s">
        <v>19</v>
      </c>
      <c r="L301" s="43" t="s">
        <v>3</v>
      </c>
      <c r="M301" s="89" t="s">
        <v>117</v>
      </c>
      <c r="N301" s="24" t="str">
        <f t="shared" si="51"/>
        <v>Walking or cycling to schoolPersonsBetsi Cadwaladr UHB</v>
      </c>
      <c r="O301" s="24" t="str">
        <f t="shared" si="52"/>
        <v>Walking or cycling to schoolBetsi Cadwaladr UHB</v>
      </c>
      <c r="P301" s="89">
        <f>VLOOKUP(L301,$A$93:$J$100,10,0)</f>
        <v>35</v>
      </c>
      <c r="Q301" s="189">
        <v>35</v>
      </c>
      <c r="R301" s="20" t="b">
        <v>1</v>
      </c>
    </row>
    <row r="302" spans="11:18">
      <c r="K302" s="49" t="s">
        <v>19</v>
      </c>
      <c r="L302" s="43" t="s">
        <v>6</v>
      </c>
      <c r="M302" s="89" t="s">
        <v>117</v>
      </c>
      <c r="N302" s="24" t="str">
        <f t="shared" si="51"/>
        <v>Walking or cycling to schoolPersonsPowys THB</v>
      </c>
      <c r="O302" s="24" t="str">
        <f t="shared" si="52"/>
        <v>Walking or cycling to schoolPowys THB</v>
      </c>
      <c r="P302" s="89">
        <f t="shared" ref="P302:P308" si="60">VLOOKUP(L302,$A$93:$J$100,10,0)</f>
        <v>22</v>
      </c>
      <c r="Q302" s="189">
        <v>22</v>
      </c>
      <c r="R302" s="20" t="b">
        <v>1</v>
      </c>
    </row>
    <row r="303" spans="11:18">
      <c r="K303" s="49" t="s">
        <v>19</v>
      </c>
      <c r="L303" s="43" t="s">
        <v>7</v>
      </c>
      <c r="M303" s="89" t="s">
        <v>117</v>
      </c>
      <c r="N303" s="24" t="str">
        <f t="shared" si="51"/>
        <v>Walking or cycling to schoolPersonsHywel Dda UHB</v>
      </c>
      <c r="O303" s="24" t="str">
        <f t="shared" si="52"/>
        <v>Walking or cycling to schoolHywel Dda UHB</v>
      </c>
      <c r="P303" s="89">
        <f t="shared" si="60"/>
        <v>18</v>
      </c>
      <c r="Q303" s="189">
        <v>18</v>
      </c>
      <c r="R303" s="20" t="b">
        <v>1</v>
      </c>
    </row>
    <row r="304" spans="11:18">
      <c r="K304" s="49" t="s">
        <v>19</v>
      </c>
      <c r="L304" s="43" t="s">
        <v>8</v>
      </c>
      <c r="M304" s="89" t="s">
        <v>117</v>
      </c>
      <c r="N304" s="24" t="str">
        <f t="shared" si="51"/>
        <v>Walking or cycling to schoolPersonsABM UHB</v>
      </c>
      <c r="O304" s="24" t="str">
        <f t="shared" si="52"/>
        <v>Walking or cycling to schoolABM UHB</v>
      </c>
      <c r="P304" s="89">
        <f t="shared" si="60"/>
        <v>23</v>
      </c>
      <c r="Q304" s="189">
        <v>23</v>
      </c>
      <c r="R304" s="20" t="b">
        <v>1</v>
      </c>
    </row>
    <row r="305" spans="11:18">
      <c r="K305" s="49" t="s">
        <v>19</v>
      </c>
      <c r="L305" s="43" t="s">
        <v>4</v>
      </c>
      <c r="M305" s="89" t="s">
        <v>117</v>
      </c>
      <c r="N305" s="24" t="str">
        <f t="shared" si="51"/>
        <v>Walking or cycling to schoolPersonsCardiff and Vale UHB</v>
      </c>
      <c r="O305" s="24" t="str">
        <f t="shared" si="52"/>
        <v>Walking or cycling to schoolCardiff and Vale UHB</v>
      </c>
      <c r="P305" s="89">
        <f t="shared" si="60"/>
        <v>44</v>
      </c>
      <c r="Q305" s="189">
        <v>44</v>
      </c>
      <c r="R305" s="20" t="b">
        <v>1</v>
      </c>
    </row>
    <row r="306" spans="11:18">
      <c r="K306" s="49" t="s">
        <v>19</v>
      </c>
      <c r="L306" s="43" t="s">
        <v>5</v>
      </c>
      <c r="M306" s="89" t="s">
        <v>117</v>
      </c>
      <c r="N306" s="24" t="str">
        <f t="shared" si="51"/>
        <v>Walking or cycling to schoolPersonsCwm Taf UHB</v>
      </c>
      <c r="O306" s="24" t="str">
        <f t="shared" si="52"/>
        <v>Walking or cycling to schoolCwm Taf UHB</v>
      </c>
      <c r="P306" s="89">
        <f t="shared" si="60"/>
        <v>27</v>
      </c>
      <c r="Q306" s="189">
        <v>27</v>
      </c>
      <c r="R306" s="20" t="b">
        <v>1</v>
      </c>
    </row>
    <row r="307" spans="11:18">
      <c r="K307" s="49" t="s">
        <v>19</v>
      </c>
      <c r="L307" s="43" t="s">
        <v>2</v>
      </c>
      <c r="M307" s="89" t="s">
        <v>117</v>
      </c>
      <c r="N307" s="24" t="str">
        <f t="shared" si="51"/>
        <v>Walking or cycling to schoolPersonsAneurin Bevan UHB</v>
      </c>
      <c r="O307" s="24" t="str">
        <f t="shared" si="52"/>
        <v>Walking or cycling to schoolAneurin Bevan UHB</v>
      </c>
      <c r="P307" s="89">
        <f t="shared" si="60"/>
        <v>41</v>
      </c>
      <c r="Q307" s="189">
        <v>41</v>
      </c>
      <c r="R307" s="20" t="b">
        <v>1</v>
      </c>
    </row>
    <row r="308" spans="11:18">
      <c r="K308" s="49" t="s">
        <v>19</v>
      </c>
      <c r="L308" s="43" t="s">
        <v>14</v>
      </c>
      <c r="M308" s="89" t="s">
        <v>117</v>
      </c>
      <c r="N308" s="24" t="str">
        <f t="shared" si="51"/>
        <v>Walking or cycling to schoolPersonsWales</v>
      </c>
      <c r="O308" s="24" t="str">
        <f t="shared" si="52"/>
        <v>Walking or cycling to schoolWales</v>
      </c>
      <c r="P308" s="89">
        <f t="shared" si="60"/>
        <v>32</v>
      </c>
      <c r="Q308" s="189">
        <v>32</v>
      </c>
      <c r="R308" s="20" t="b">
        <v>1</v>
      </c>
    </row>
    <row r="309" spans="11:18">
      <c r="K309" s="52" t="s">
        <v>149</v>
      </c>
      <c r="L309" s="43" t="s">
        <v>3</v>
      </c>
      <c r="M309" s="89" t="s">
        <v>117</v>
      </c>
      <c r="N309" s="24" t="str">
        <f t="shared" si="51"/>
        <v>Have taken cannabisPersonsBetsi Cadwaladr UHB</v>
      </c>
      <c r="O309" s="24" t="str">
        <f t="shared" si="52"/>
        <v>Have taken cannabisBetsi Cadwaladr UHB</v>
      </c>
      <c r="P309" s="89">
        <f>VLOOKUP(L309,$A$101:$J$108,10,0)</f>
        <v>6</v>
      </c>
      <c r="Q309" s="189">
        <v>6</v>
      </c>
      <c r="R309" s="20" t="b">
        <v>1</v>
      </c>
    </row>
    <row r="310" spans="11:18">
      <c r="K310" s="52" t="s">
        <v>149</v>
      </c>
      <c r="L310" s="43" t="s">
        <v>6</v>
      </c>
      <c r="M310" s="89" t="s">
        <v>117</v>
      </c>
      <c r="N310" s="24" t="str">
        <f t="shared" ref="N310:N316" si="61">TRIM(CONCATENATE(K310,"",M310,"",L310))</f>
        <v>Have taken cannabisPersonsPowys THB</v>
      </c>
      <c r="O310" s="24" t="str">
        <f t="shared" ref="O310:O316" si="62">TRIM(CONCATENATE(K310,"",L310))</f>
        <v>Have taken cannabisPowys THB</v>
      </c>
      <c r="P310" s="89">
        <f t="shared" ref="P310:P316" si="63">VLOOKUP(L310,$A$101:$J$108,10,0)</f>
        <v>5</v>
      </c>
      <c r="Q310" s="189">
        <v>5</v>
      </c>
      <c r="R310" s="20" t="b">
        <v>1</v>
      </c>
    </row>
    <row r="311" spans="11:18">
      <c r="K311" s="52" t="s">
        <v>149</v>
      </c>
      <c r="L311" s="43" t="s">
        <v>7</v>
      </c>
      <c r="M311" s="89" t="s">
        <v>117</v>
      </c>
      <c r="N311" s="24" t="str">
        <f t="shared" si="61"/>
        <v>Have taken cannabisPersonsHywel Dda UHB</v>
      </c>
      <c r="O311" s="24" t="str">
        <f t="shared" si="62"/>
        <v>Have taken cannabisHywel Dda UHB</v>
      </c>
      <c r="P311" s="89">
        <f t="shared" si="63"/>
        <v>6</v>
      </c>
      <c r="Q311" s="189">
        <v>6</v>
      </c>
      <c r="R311" s="20" t="b">
        <v>1</v>
      </c>
    </row>
    <row r="312" spans="11:18">
      <c r="K312" s="52" t="s">
        <v>149</v>
      </c>
      <c r="L312" s="43" t="s">
        <v>8</v>
      </c>
      <c r="M312" s="89" t="s">
        <v>117</v>
      </c>
      <c r="N312" s="24" t="str">
        <f t="shared" si="61"/>
        <v>Have taken cannabisPersonsABM UHB</v>
      </c>
      <c r="O312" s="24" t="str">
        <f t="shared" si="62"/>
        <v>Have taken cannabisABM UHB</v>
      </c>
      <c r="P312" s="89">
        <f t="shared" si="63"/>
        <v>5</v>
      </c>
      <c r="Q312" s="189">
        <v>5</v>
      </c>
      <c r="R312" s="20" t="b">
        <v>1</v>
      </c>
    </row>
    <row r="313" spans="11:18">
      <c r="K313" s="52" t="s">
        <v>149</v>
      </c>
      <c r="L313" s="43" t="s">
        <v>4</v>
      </c>
      <c r="M313" s="89" t="s">
        <v>117</v>
      </c>
      <c r="N313" s="24" t="str">
        <f t="shared" si="61"/>
        <v>Have taken cannabisPersonsCardiff and Vale UHB</v>
      </c>
      <c r="O313" s="24" t="str">
        <f t="shared" si="62"/>
        <v>Have taken cannabisCardiff and Vale UHB</v>
      </c>
      <c r="P313" s="89">
        <f t="shared" si="63"/>
        <v>6</v>
      </c>
      <c r="Q313" s="189">
        <v>6</v>
      </c>
      <c r="R313" s="20" t="b">
        <v>1</v>
      </c>
    </row>
    <row r="314" spans="11:18">
      <c r="K314" s="52" t="s">
        <v>149</v>
      </c>
      <c r="L314" s="43" t="s">
        <v>5</v>
      </c>
      <c r="M314" s="89" t="s">
        <v>117</v>
      </c>
      <c r="N314" s="24" t="str">
        <f t="shared" si="61"/>
        <v>Have taken cannabisPersonsCwm Taf UHB</v>
      </c>
      <c r="O314" s="24" t="str">
        <f t="shared" si="62"/>
        <v>Have taken cannabisCwm Taf UHB</v>
      </c>
      <c r="P314" s="89">
        <f t="shared" si="63"/>
        <v>8</v>
      </c>
      <c r="Q314" s="189">
        <v>8</v>
      </c>
      <c r="R314" s="20" t="b">
        <v>1</v>
      </c>
    </row>
    <row r="315" spans="11:18">
      <c r="K315" s="52" t="s">
        <v>149</v>
      </c>
      <c r="L315" s="43" t="s">
        <v>2</v>
      </c>
      <c r="M315" s="89" t="s">
        <v>117</v>
      </c>
      <c r="N315" s="24" t="str">
        <f t="shared" si="61"/>
        <v>Have taken cannabisPersonsAneurin Bevan UHB</v>
      </c>
      <c r="O315" s="24" t="str">
        <f t="shared" si="62"/>
        <v>Have taken cannabisAneurin Bevan UHB</v>
      </c>
      <c r="P315" s="89">
        <f t="shared" si="63"/>
        <v>9</v>
      </c>
      <c r="Q315" s="189">
        <v>9</v>
      </c>
      <c r="R315" s="20" t="b">
        <v>1</v>
      </c>
    </row>
    <row r="316" spans="11:18" ht="15.75" thickBot="1">
      <c r="K316" s="289" t="s">
        <v>149</v>
      </c>
      <c r="L316" s="290" t="s">
        <v>14</v>
      </c>
      <c r="M316" s="291" t="s">
        <v>117</v>
      </c>
      <c r="N316" s="133" t="str">
        <f t="shared" si="61"/>
        <v>Have taken cannabisPersonsWales</v>
      </c>
      <c r="O316" s="133" t="str">
        <f t="shared" si="62"/>
        <v>Have taken cannabisWales</v>
      </c>
      <c r="P316" s="291">
        <f t="shared" si="63"/>
        <v>7</v>
      </c>
      <c r="Q316" s="292">
        <v>7</v>
      </c>
      <c r="R316" s="20" t="b">
        <v>1</v>
      </c>
    </row>
    <row r="317" spans="11:18">
      <c r="L317" s="22"/>
      <c r="M317" s="22"/>
      <c r="P317" s="22"/>
    </row>
    <row r="318" spans="11:18">
      <c r="L318" s="22"/>
      <c r="M318" s="22"/>
      <c r="P318" s="22"/>
    </row>
    <row r="319" spans="11:18">
      <c r="L319" s="22"/>
      <c r="M319" s="22"/>
      <c r="P319" s="22"/>
    </row>
    <row r="320" spans="11:18">
      <c r="L320" s="22"/>
      <c r="M320" s="22"/>
      <c r="P320" s="22"/>
    </row>
    <row r="321" spans="12:16">
      <c r="L321" s="22"/>
      <c r="M321" s="22"/>
      <c r="P321" s="22"/>
    </row>
    <row r="322" spans="12:16">
      <c r="L322" s="22"/>
      <c r="M322" s="22"/>
      <c r="P322" s="22"/>
    </row>
    <row r="323" spans="12:16">
      <c r="L323" s="22"/>
      <c r="M323" s="22"/>
      <c r="P323" s="22"/>
    </row>
    <row r="324" spans="12:16">
      <c r="L324" s="22"/>
      <c r="M324" s="22"/>
      <c r="P324" s="22"/>
    </row>
    <row r="325" spans="12:16">
      <c r="L325" s="22"/>
      <c r="M325" s="22"/>
      <c r="P325" s="22"/>
    </row>
    <row r="326" spans="12:16">
      <c r="L326" s="22"/>
      <c r="M326" s="22"/>
      <c r="P326" s="22"/>
    </row>
    <row r="327" spans="12:16">
      <c r="L327" s="22"/>
      <c r="M327" s="22"/>
      <c r="P327" s="22"/>
    </row>
    <row r="328" spans="12:16">
      <c r="L328" s="22"/>
      <c r="M328" s="22"/>
      <c r="P328" s="22"/>
    </row>
    <row r="329" spans="12:16">
      <c r="L329" s="22"/>
      <c r="M329" s="22"/>
      <c r="P329" s="22"/>
    </row>
    <row r="330" spans="12:16">
      <c r="L330" s="22"/>
      <c r="M330" s="22"/>
      <c r="P330" s="22"/>
    </row>
    <row r="331" spans="12:16">
      <c r="L331" s="22"/>
      <c r="M331" s="22"/>
      <c r="P331" s="22"/>
    </row>
    <row r="332" spans="12:16">
      <c r="L332" s="22"/>
      <c r="M332" s="22"/>
      <c r="P332" s="22"/>
    </row>
    <row r="333" spans="12:16">
      <c r="L333" s="22"/>
      <c r="M333" s="22"/>
      <c r="P333" s="22"/>
    </row>
    <row r="334" spans="12:16">
      <c r="L334" s="22"/>
      <c r="M334" s="22"/>
      <c r="P334" s="22"/>
    </row>
    <row r="335" spans="12:16">
      <c r="L335" s="22"/>
      <c r="M335" s="22"/>
      <c r="P335" s="22"/>
    </row>
    <row r="336" spans="12:16">
      <c r="L336" s="22"/>
      <c r="M336" s="22"/>
      <c r="P336" s="22"/>
    </row>
    <row r="337" spans="12:16">
      <c r="L337" s="22"/>
      <c r="M337" s="22"/>
      <c r="P337" s="22"/>
    </row>
    <row r="338" spans="12:16">
      <c r="L338" s="22"/>
      <c r="M338" s="22"/>
      <c r="P338" s="22"/>
    </row>
    <row r="339" spans="12:16">
      <c r="L339" s="22"/>
      <c r="M339" s="22"/>
      <c r="P339" s="22"/>
    </row>
    <row r="340" spans="12:16">
      <c r="L340" s="22"/>
      <c r="M340" s="22"/>
      <c r="P340" s="22"/>
    </row>
    <row r="341" spans="12:16">
      <c r="L341" s="22"/>
      <c r="M341" s="22"/>
      <c r="P341" s="22"/>
    </row>
    <row r="342" spans="12:16">
      <c r="L342" s="22"/>
      <c r="M342" s="22"/>
      <c r="P342" s="22"/>
    </row>
    <row r="343" spans="12:16">
      <c r="L343" s="22"/>
      <c r="M343" s="22"/>
      <c r="P343" s="22"/>
    </row>
    <row r="344" spans="12:16">
      <c r="L344" s="22"/>
      <c r="M344" s="22"/>
      <c r="P344" s="22"/>
    </row>
    <row r="345" spans="12:16">
      <c r="L345" s="22"/>
      <c r="M345" s="22"/>
      <c r="P345" s="22"/>
    </row>
    <row r="346" spans="12:16">
      <c r="L346" s="22"/>
      <c r="M346" s="22"/>
      <c r="P346" s="22"/>
    </row>
    <row r="347" spans="12:16">
      <c r="L347" s="22"/>
      <c r="M347" s="22"/>
      <c r="P347" s="22"/>
    </row>
    <row r="348" spans="12:16">
      <c r="L348" s="22"/>
      <c r="M348" s="22"/>
      <c r="P348" s="22"/>
    </row>
    <row r="349" spans="12:16">
      <c r="L349" s="22"/>
      <c r="M349" s="22"/>
      <c r="P349" s="22"/>
    </row>
    <row r="350" spans="12:16">
      <c r="L350" s="22"/>
      <c r="M350" s="22"/>
      <c r="P350" s="22"/>
    </row>
    <row r="351" spans="12:16">
      <c r="L351" s="22"/>
      <c r="M351" s="22"/>
      <c r="P351" s="22"/>
    </row>
    <row r="352" spans="12:16">
      <c r="L352" s="22"/>
      <c r="M352" s="22"/>
      <c r="P352" s="22"/>
    </row>
    <row r="353" spans="12:16">
      <c r="L353" s="22"/>
      <c r="M353" s="22"/>
      <c r="P353" s="22"/>
    </row>
    <row r="354" spans="12:16">
      <c r="L354" s="22"/>
      <c r="M354" s="22"/>
      <c r="P354" s="22"/>
    </row>
    <row r="355" spans="12:16">
      <c r="L355" s="22"/>
      <c r="M355" s="22"/>
      <c r="P355" s="22"/>
    </row>
    <row r="356" spans="12:16">
      <c r="L356" s="22"/>
      <c r="M356" s="22"/>
      <c r="P356" s="22"/>
    </row>
    <row r="357" spans="12:16">
      <c r="L357" s="22"/>
      <c r="M357" s="22"/>
      <c r="P357" s="22"/>
    </row>
    <row r="358" spans="12:16">
      <c r="L358" s="22"/>
      <c r="M358" s="22"/>
      <c r="P358" s="22"/>
    </row>
    <row r="359" spans="12:16">
      <c r="L359" s="22"/>
      <c r="M359" s="22"/>
      <c r="P359" s="22"/>
    </row>
    <row r="360" spans="12:16">
      <c r="L360" s="22"/>
      <c r="M360" s="22"/>
      <c r="P360" s="22"/>
    </row>
    <row r="361" spans="12:16">
      <c r="L361" s="22"/>
      <c r="M361" s="22"/>
      <c r="P361" s="22"/>
    </row>
    <row r="362" spans="12:16">
      <c r="L362" s="22"/>
      <c r="M362" s="22"/>
      <c r="P362" s="22"/>
    </row>
    <row r="363" spans="12:16">
      <c r="L363" s="22"/>
      <c r="M363" s="22"/>
      <c r="P363" s="22"/>
    </row>
    <row r="364" spans="12:16">
      <c r="L364" s="22"/>
      <c r="M364" s="22"/>
      <c r="P364" s="22"/>
    </row>
    <row r="365" spans="12:16">
      <c r="L365" s="22"/>
      <c r="M365" s="22"/>
      <c r="P365" s="22"/>
    </row>
    <row r="366" spans="12:16">
      <c r="L366" s="22"/>
      <c r="M366" s="22"/>
      <c r="P366" s="22"/>
    </row>
    <row r="367" spans="12:16">
      <c r="L367" s="22"/>
      <c r="M367" s="22"/>
      <c r="P367" s="22"/>
    </row>
    <row r="368" spans="12:16">
      <c r="L368" s="22"/>
      <c r="M368" s="22"/>
      <c r="P368" s="22"/>
    </row>
    <row r="369" spans="12:16">
      <c r="L369" s="22"/>
      <c r="M369" s="22"/>
      <c r="P369" s="22"/>
    </row>
    <row r="370" spans="12:16">
      <c r="L370" s="22"/>
      <c r="M370" s="22"/>
      <c r="P370" s="22"/>
    </row>
    <row r="371" spans="12:16">
      <c r="L371" s="22"/>
      <c r="M371" s="22"/>
      <c r="P371" s="22"/>
    </row>
    <row r="372" spans="12:16">
      <c r="L372" s="22"/>
      <c r="M372" s="22"/>
      <c r="P372" s="22"/>
    </row>
    <row r="373" spans="12:16">
      <c r="L373" s="22"/>
      <c r="M373" s="22"/>
      <c r="P373" s="22"/>
    </row>
    <row r="374" spans="12:16">
      <c r="L374" s="22"/>
      <c r="M374" s="22"/>
      <c r="P374" s="22"/>
    </row>
    <row r="375" spans="12:16">
      <c r="L375" s="22"/>
      <c r="M375" s="22"/>
      <c r="P375" s="22"/>
    </row>
    <row r="376" spans="12:16">
      <c r="L376" s="22"/>
      <c r="M376" s="22"/>
      <c r="P376" s="22"/>
    </row>
    <row r="377" spans="12:16">
      <c r="L377" s="22"/>
      <c r="M377" s="22"/>
      <c r="P377" s="22"/>
    </row>
    <row r="378" spans="12:16">
      <c r="L378" s="22"/>
      <c r="M378" s="22"/>
      <c r="P378" s="22"/>
    </row>
    <row r="379" spans="12:16">
      <c r="L379" s="22"/>
      <c r="M379" s="22"/>
      <c r="P379" s="22"/>
    </row>
    <row r="380" spans="12:16">
      <c r="L380" s="22"/>
      <c r="M380" s="22"/>
      <c r="P380" s="22"/>
    </row>
    <row r="381" spans="12:16">
      <c r="L381" s="22"/>
      <c r="M381" s="22"/>
      <c r="P381" s="22"/>
    </row>
    <row r="382" spans="12:16">
      <c r="L382" s="22"/>
      <c r="M382" s="22"/>
      <c r="P382" s="22"/>
    </row>
    <row r="383" spans="12:16">
      <c r="L383" s="22"/>
      <c r="M383" s="22"/>
      <c r="P383" s="22"/>
    </row>
    <row r="384" spans="12:16">
      <c r="L384" s="22"/>
      <c r="M384" s="22"/>
      <c r="P384" s="22"/>
    </row>
    <row r="385" spans="12:16">
      <c r="L385" s="22"/>
      <c r="M385" s="22"/>
      <c r="P385" s="22"/>
    </row>
    <row r="386" spans="12:16">
      <c r="L386" s="22"/>
      <c r="M386" s="22"/>
      <c r="P386" s="22"/>
    </row>
    <row r="387" spans="12:16">
      <c r="L387" s="22"/>
      <c r="M387" s="22"/>
      <c r="P387" s="22"/>
    </row>
    <row r="388" spans="12:16">
      <c r="L388" s="22"/>
      <c r="M388" s="22"/>
      <c r="P388" s="22"/>
    </row>
    <row r="389" spans="12:16">
      <c r="L389" s="22"/>
      <c r="M389" s="22"/>
      <c r="P389" s="22"/>
    </row>
    <row r="390" spans="12:16">
      <c r="L390" s="22"/>
      <c r="M390" s="22"/>
      <c r="P390" s="22"/>
    </row>
    <row r="391" spans="12:16">
      <c r="L391" s="22"/>
      <c r="M391" s="22"/>
      <c r="P391" s="22"/>
    </row>
    <row r="392" spans="12:16">
      <c r="L392" s="22"/>
      <c r="M392" s="22"/>
      <c r="P392" s="22"/>
    </row>
    <row r="393" spans="12:16">
      <c r="L393" s="22"/>
      <c r="M393" s="22"/>
      <c r="P393" s="22"/>
    </row>
    <row r="394" spans="12:16">
      <c r="L394" s="22"/>
      <c r="M394" s="22"/>
      <c r="P394" s="22"/>
    </row>
    <row r="395" spans="12:16">
      <c r="L395" s="22"/>
      <c r="M395" s="22"/>
      <c r="P395" s="22"/>
    </row>
    <row r="396" spans="12:16">
      <c r="L396" s="22"/>
      <c r="M396" s="22"/>
      <c r="P396" s="22"/>
    </row>
    <row r="397" spans="12:16">
      <c r="L397" s="22"/>
      <c r="M397" s="22"/>
      <c r="P397" s="22"/>
    </row>
    <row r="398" spans="12:16">
      <c r="L398" s="22"/>
      <c r="M398" s="22"/>
      <c r="P398" s="22"/>
    </row>
    <row r="399" spans="12:16">
      <c r="L399" s="22"/>
      <c r="M399" s="22"/>
      <c r="P399" s="22"/>
    </row>
    <row r="400" spans="12:16">
      <c r="L400" s="22"/>
      <c r="M400" s="22"/>
      <c r="P400" s="22"/>
    </row>
    <row r="401" spans="12:16">
      <c r="L401" s="22"/>
      <c r="M401" s="22"/>
      <c r="P401" s="22"/>
    </row>
    <row r="402" spans="12:16">
      <c r="L402" s="22"/>
      <c r="M402" s="22"/>
      <c r="P402" s="22"/>
    </row>
    <row r="403" spans="12:16">
      <c r="L403" s="22"/>
      <c r="M403" s="22"/>
      <c r="P403" s="22"/>
    </row>
    <row r="404" spans="12:16">
      <c r="L404" s="22"/>
      <c r="M404" s="22"/>
      <c r="P404" s="22"/>
    </row>
    <row r="405" spans="12:16">
      <c r="L405" s="22"/>
      <c r="M405" s="22"/>
      <c r="P405" s="22"/>
    </row>
    <row r="406" spans="12:16">
      <c r="L406" s="22"/>
      <c r="M406" s="22"/>
      <c r="P406" s="22"/>
    </row>
    <row r="407" spans="12:16">
      <c r="L407" s="22"/>
      <c r="M407" s="22"/>
      <c r="P407" s="22"/>
    </row>
    <row r="408" spans="12:16">
      <c r="L408" s="22"/>
      <c r="M408" s="22"/>
      <c r="P408" s="22"/>
    </row>
    <row r="409" spans="12:16">
      <c r="L409" s="22"/>
      <c r="M409" s="22"/>
      <c r="P409" s="22"/>
    </row>
    <row r="410" spans="12:16">
      <c r="L410" s="22"/>
      <c r="M410" s="22"/>
      <c r="P410" s="22"/>
    </row>
    <row r="411" spans="12:16">
      <c r="L411" s="22"/>
      <c r="M411" s="22"/>
      <c r="P411" s="22"/>
    </row>
    <row r="412" spans="12:16">
      <c r="L412" s="22"/>
      <c r="M412" s="22"/>
      <c r="P412" s="22"/>
    </row>
    <row r="413" spans="12:16">
      <c r="L413" s="22"/>
      <c r="M413" s="22"/>
      <c r="P413" s="22"/>
    </row>
    <row r="414" spans="12:16">
      <c r="L414" s="22"/>
      <c r="M414" s="22"/>
      <c r="P414" s="22"/>
    </row>
    <row r="415" spans="12:16">
      <c r="L415" s="22"/>
      <c r="M415" s="22"/>
      <c r="P415" s="22"/>
    </row>
    <row r="416" spans="12:16">
      <c r="L416" s="22"/>
      <c r="M416" s="22"/>
      <c r="P416" s="22"/>
    </row>
    <row r="417" spans="12:16">
      <c r="L417" s="22"/>
      <c r="M417" s="22"/>
      <c r="P417" s="22"/>
    </row>
    <row r="418" spans="12:16">
      <c r="L418" s="22"/>
      <c r="M418" s="22"/>
      <c r="P418" s="22"/>
    </row>
    <row r="419" spans="12:16">
      <c r="L419" s="22"/>
      <c r="M419" s="22"/>
      <c r="P419" s="22"/>
    </row>
    <row r="420" spans="12:16">
      <c r="L420" s="22"/>
      <c r="M420" s="22"/>
      <c r="P420" s="22"/>
    </row>
    <row r="421" spans="12:16">
      <c r="L421" s="22"/>
      <c r="M421" s="22"/>
      <c r="P421" s="22"/>
    </row>
    <row r="422" spans="12:16">
      <c r="L422" s="22"/>
      <c r="M422" s="22"/>
      <c r="P422" s="22"/>
    </row>
    <row r="423" spans="12:16">
      <c r="L423" s="22"/>
      <c r="M423" s="22"/>
      <c r="P423" s="22"/>
    </row>
    <row r="424" spans="12:16">
      <c r="L424" s="22"/>
      <c r="M424" s="22"/>
      <c r="P424" s="22"/>
    </row>
    <row r="425" spans="12:16">
      <c r="L425" s="22"/>
      <c r="M425" s="22"/>
      <c r="P425" s="22"/>
    </row>
    <row r="426" spans="12:16">
      <c r="L426" s="22"/>
      <c r="M426" s="22"/>
      <c r="P426" s="22"/>
    </row>
    <row r="427" spans="12:16">
      <c r="L427" s="22"/>
      <c r="M427" s="22"/>
      <c r="P427" s="22"/>
    </row>
    <row r="428" spans="12:16">
      <c r="L428" s="22"/>
      <c r="M428" s="22"/>
      <c r="P428" s="22"/>
    </row>
    <row r="429" spans="12:16">
      <c r="L429" s="22"/>
      <c r="M429" s="22"/>
      <c r="P429" s="22"/>
    </row>
    <row r="430" spans="12:16">
      <c r="L430" s="22"/>
      <c r="M430" s="22"/>
      <c r="P430" s="22"/>
    </row>
    <row r="431" spans="12:16">
      <c r="L431" s="22"/>
      <c r="M431" s="22"/>
      <c r="P431" s="22"/>
    </row>
    <row r="432" spans="12:16">
      <c r="L432" s="22"/>
      <c r="M432" s="22"/>
      <c r="P432" s="22"/>
    </row>
    <row r="433" spans="12:16">
      <c r="L433" s="22"/>
      <c r="M433" s="22"/>
      <c r="P433" s="22"/>
    </row>
    <row r="434" spans="12:16">
      <c r="L434" s="22"/>
      <c r="M434" s="22"/>
      <c r="P434" s="22"/>
    </row>
    <row r="435" spans="12:16">
      <c r="L435" s="22"/>
      <c r="M435" s="22"/>
      <c r="P435" s="22"/>
    </row>
    <row r="436" spans="12:16">
      <c r="L436" s="22"/>
      <c r="M436" s="22"/>
      <c r="P436" s="22"/>
    </row>
    <row r="437" spans="12:16">
      <c r="L437" s="22"/>
      <c r="M437" s="22"/>
      <c r="P437" s="22"/>
    </row>
    <row r="438" spans="12:16">
      <c r="L438" s="22"/>
      <c r="M438" s="22"/>
      <c r="P438" s="22"/>
    </row>
    <row r="439" spans="12:16">
      <c r="L439" s="22"/>
      <c r="M439" s="22"/>
      <c r="P439" s="22"/>
    </row>
    <row r="440" spans="12:16">
      <c r="L440" s="22"/>
      <c r="M440" s="22"/>
      <c r="P440" s="22"/>
    </row>
    <row r="441" spans="12:16">
      <c r="L441" s="22"/>
      <c r="M441" s="22"/>
      <c r="P441" s="22"/>
    </row>
    <row r="442" spans="12:16">
      <c r="L442" s="22"/>
      <c r="M442" s="22"/>
      <c r="P442" s="22"/>
    </row>
    <row r="443" spans="12:16">
      <c r="L443" s="22"/>
      <c r="M443" s="22"/>
      <c r="P443" s="22"/>
    </row>
    <row r="444" spans="12:16">
      <c r="L444" s="22"/>
      <c r="M444" s="22"/>
      <c r="P444" s="22"/>
    </row>
    <row r="445" spans="12:16">
      <c r="L445" s="22"/>
      <c r="M445" s="22"/>
      <c r="P445" s="22"/>
    </row>
    <row r="446" spans="12:16">
      <c r="L446" s="22"/>
      <c r="M446" s="22"/>
      <c r="P446" s="22"/>
    </row>
    <row r="447" spans="12:16">
      <c r="L447" s="22"/>
      <c r="M447" s="22"/>
      <c r="P447" s="22"/>
    </row>
    <row r="448" spans="12:16">
      <c r="L448" s="22"/>
      <c r="M448" s="22"/>
      <c r="P448" s="22"/>
    </row>
    <row r="449" spans="12:16">
      <c r="L449" s="22"/>
      <c r="M449" s="22"/>
      <c r="P449" s="22"/>
    </row>
    <row r="450" spans="12:16">
      <c r="L450" s="22"/>
      <c r="M450" s="22"/>
      <c r="P450" s="22"/>
    </row>
    <row r="451" spans="12:16">
      <c r="L451" s="22"/>
      <c r="M451" s="22"/>
      <c r="P451" s="22"/>
    </row>
    <row r="452" spans="12:16">
      <c r="L452" s="22"/>
      <c r="M452" s="22"/>
      <c r="P452" s="22"/>
    </row>
    <row r="453" spans="12:16">
      <c r="L453" s="22"/>
      <c r="M453" s="22"/>
      <c r="P453" s="22"/>
    </row>
    <row r="454" spans="12:16">
      <c r="L454" s="22"/>
      <c r="M454" s="22"/>
      <c r="P454" s="22"/>
    </row>
    <row r="455" spans="12:16">
      <c r="L455" s="22"/>
      <c r="M455" s="22"/>
      <c r="P455" s="22"/>
    </row>
    <row r="456" spans="12:16">
      <c r="L456" s="22"/>
      <c r="M456" s="22"/>
      <c r="P456" s="22"/>
    </row>
    <row r="457" spans="12:16">
      <c r="L457" s="22"/>
      <c r="M457" s="22"/>
      <c r="P457" s="22"/>
    </row>
    <row r="458" spans="12:16">
      <c r="L458" s="22"/>
      <c r="M458" s="22"/>
      <c r="P458" s="22"/>
    </row>
    <row r="459" spans="12:16">
      <c r="L459" s="22"/>
      <c r="M459" s="22"/>
      <c r="P459" s="22"/>
    </row>
    <row r="460" spans="12:16">
      <c r="L460" s="22"/>
      <c r="M460" s="22"/>
      <c r="P460" s="22"/>
    </row>
    <row r="461" spans="12:16">
      <c r="L461" s="22"/>
      <c r="M461" s="22"/>
      <c r="P461" s="22"/>
    </row>
    <row r="462" spans="12:16">
      <c r="L462" s="22"/>
      <c r="M462" s="22"/>
      <c r="P462" s="22"/>
    </row>
    <row r="463" spans="12:16">
      <c r="L463" s="22"/>
      <c r="M463" s="22"/>
      <c r="P463" s="22"/>
    </row>
    <row r="464" spans="12:16">
      <c r="L464" s="22"/>
      <c r="M464" s="22"/>
      <c r="P464" s="22"/>
    </row>
    <row r="465" spans="12:16">
      <c r="L465" s="22"/>
      <c r="M465" s="22"/>
      <c r="P465" s="22"/>
    </row>
    <row r="466" spans="12:16">
      <c r="L466" s="22"/>
      <c r="M466" s="22"/>
      <c r="P466" s="22"/>
    </row>
    <row r="467" spans="12:16">
      <c r="L467" s="22"/>
      <c r="M467" s="22"/>
      <c r="P467" s="22"/>
    </row>
    <row r="468" spans="12:16">
      <c r="L468" s="22"/>
      <c r="M468" s="22"/>
      <c r="P468" s="22"/>
    </row>
    <row r="469" spans="12:16">
      <c r="L469" s="22"/>
      <c r="M469" s="22"/>
      <c r="P469" s="22"/>
    </row>
    <row r="470" spans="12:16">
      <c r="L470" s="22"/>
      <c r="M470" s="22"/>
      <c r="P470" s="22"/>
    </row>
    <row r="471" spans="12:16">
      <c r="L471" s="22"/>
      <c r="M471" s="22"/>
      <c r="P471" s="22"/>
    </row>
    <row r="472" spans="12:16">
      <c r="L472" s="22"/>
      <c r="M472" s="22"/>
      <c r="P472" s="22"/>
    </row>
    <row r="473" spans="12:16">
      <c r="L473" s="22"/>
      <c r="M473" s="22"/>
      <c r="P473" s="22"/>
    </row>
    <row r="474" spans="12:16">
      <c r="L474" s="22"/>
      <c r="M474" s="22"/>
      <c r="P474" s="22"/>
    </row>
    <row r="475" spans="12:16">
      <c r="L475" s="22"/>
      <c r="M475" s="22"/>
      <c r="P475" s="22"/>
    </row>
    <row r="476" spans="12:16">
      <c r="L476" s="22"/>
      <c r="M476" s="22"/>
      <c r="P476" s="22"/>
    </row>
    <row r="477" spans="12:16">
      <c r="L477" s="22"/>
      <c r="M477" s="22"/>
      <c r="P477" s="22"/>
    </row>
    <row r="478" spans="12:16">
      <c r="L478" s="22"/>
      <c r="M478" s="22"/>
      <c r="P478" s="22"/>
    </row>
    <row r="479" spans="12:16">
      <c r="L479" s="22"/>
      <c r="M479" s="22"/>
      <c r="P479" s="22"/>
    </row>
    <row r="480" spans="12:16">
      <c r="L480" s="22"/>
      <c r="M480" s="22"/>
      <c r="P480" s="22"/>
    </row>
    <row r="481" spans="12:16">
      <c r="L481" s="22"/>
      <c r="M481" s="22"/>
      <c r="P481" s="22"/>
    </row>
    <row r="482" spans="12:16">
      <c r="L482" s="22"/>
      <c r="M482" s="22"/>
      <c r="P482" s="22"/>
    </row>
    <row r="483" spans="12:16">
      <c r="L483" s="22"/>
      <c r="M483" s="22"/>
      <c r="P483" s="22"/>
    </row>
    <row r="484" spans="12:16">
      <c r="L484" s="22"/>
      <c r="M484" s="22"/>
      <c r="P484" s="22"/>
    </row>
    <row r="485" spans="12:16">
      <c r="L485" s="22"/>
      <c r="M485" s="22"/>
      <c r="P485" s="22"/>
    </row>
    <row r="486" spans="12:16">
      <c r="L486" s="22"/>
      <c r="M486" s="22"/>
      <c r="P486" s="22"/>
    </row>
    <row r="487" spans="12:16">
      <c r="L487" s="22"/>
      <c r="M487" s="22"/>
      <c r="P487" s="22"/>
    </row>
    <row r="488" spans="12:16">
      <c r="L488" s="22"/>
      <c r="M488" s="22"/>
      <c r="P488" s="22"/>
    </row>
    <row r="489" spans="12:16">
      <c r="L489" s="22"/>
      <c r="M489" s="22"/>
      <c r="P489" s="22"/>
    </row>
    <row r="490" spans="12:16">
      <c r="L490" s="22"/>
      <c r="M490" s="22"/>
      <c r="P490" s="22"/>
    </row>
    <row r="491" spans="12:16">
      <c r="L491" s="22"/>
      <c r="M491" s="22"/>
      <c r="P491" s="22"/>
    </row>
    <row r="492" spans="12:16">
      <c r="L492" s="22"/>
      <c r="M492" s="22"/>
      <c r="P492" s="22"/>
    </row>
    <row r="493" spans="12:16">
      <c r="L493" s="22"/>
      <c r="M493" s="22"/>
      <c r="P493" s="22"/>
    </row>
    <row r="494" spans="12:16">
      <c r="L494" s="22"/>
      <c r="M494" s="22"/>
      <c r="P494" s="22"/>
    </row>
    <row r="495" spans="12:16">
      <c r="L495" s="22"/>
      <c r="M495" s="22"/>
      <c r="P495" s="22"/>
    </row>
    <row r="496" spans="12:16">
      <c r="L496" s="22"/>
      <c r="M496" s="22"/>
      <c r="P496" s="22"/>
    </row>
    <row r="497" spans="12:16">
      <c r="L497" s="22"/>
      <c r="M497" s="22"/>
      <c r="P497" s="22"/>
    </row>
    <row r="498" spans="12:16">
      <c r="L498" s="22"/>
      <c r="M498" s="22"/>
      <c r="P498" s="22"/>
    </row>
    <row r="499" spans="12:16">
      <c r="L499" s="22"/>
      <c r="M499" s="22"/>
      <c r="P499" s="22"/>
    </row>
    <row r="500" spans="12:16">
      <c r="L500" s="22"/>
      <c r="M500" s="22"/>
      <c r="P500" s="22"/>
    </row>
    <row r="501" spans="12:16">
      <c r="L501" s="22"/>
      <c r="M501" s="22"/>
      <c r="P501" s="22"/>
    </row>
    <row r="502" spans="12:16">
      <c r="L502" s="22"/>
      <c r="M502" s="22"/>
      <c r="P502" s="22"/>
    </row>
    <row r="503" spans="12:16">
      <c r="L503" s="22"/>
      <c r="M503" s="22"/>
      <c r="P503" s="22"/>
    </row>
    <row r="504" spans="12:16">
      <c r="L504" s="22"/>
      <c r="M504" s="22"/>
      <c r="P504" s="22"/>
    </row>
    <row r="505" spans="12:16">
      <c r="L505" s="22"/>
      <c r="M505" s="22"/>
      <c r="P505" s="22"/>
    </row>
    <row r="506" spans="12:16">
      <c r="L506" s="22"/>
      <c r="M506" s="22"/>
      <c r="P506" s="22"/>
    </row>
    <row r="507" spans="12:16">
      <c r="L507" s="22"/>
      <c r="M507" s="22"/>
      <c r="P507" s="22"/>
    </row>
    <row r="508" spans="12:16">
      <c r="L508" s="22"/>
      <c r="M508" s="22"/>
      <c r="P508" s="22"/>
    </row>
    <row r="509" spans="12:16">
      <c r="L509" s="22"/>
      <c r="M509" s="22"/>
      <c r="P509" s="22"/>
    </row>
    <row r="510" spans="12:16">
      <c r="L510" s="22"/>
      <c r="M510" s="22"/>
      <c r="P510" s="22"/>
    </row>
    <row r="511" spans="12:16">
      <c r="L511" s="22"/>
      <c r="M511" s="22"/>
      <c r="P511" s="22"/>
    </row>
    <row r="512" spans="12:16">
      <c r="L512" s="22"/>
      <c r="M512" s="22"/>
      <c r="P512" s="22"/>
    </row>
    <row r="513" spans="12:16">
      <c r="L513" s="22"/>
      <c r="M513" s="22"/>
      <c r="P513" s="22"/>
    </row>
    <row r="514" spans="12:16">
      <c r="L514" s="22"/>
      <c r="M514" s="22"/>
      <c r="P514" s="22"/>
    </row>
    <row r="515" spans="12:16">
      <c r="L515" s="22"/>
      <c r="M515" s="22"/>
      <c r="P515" s="22"/>
    </row>
    <row r="516" spans="12:16">
      <c r="L516" s="22"/>
      <c r="M516" s="22"/>
      <c r="P516" s="22"/>
    </row>
    <row r="517" spans="12:16">
      <c r="L517" s="22"/>
      <c r="M517" s="22"/>
      <c r="P517" s="22"/>
    </row>
    <row r="518" spans="12:16">
      <c r="L518" s="22"/>
      <c r="M518" s="22"/>
      <c r="P518" s="22"/>
    </row>
    <row r="519" spans="12:16">
      <c r="L519" s="22"/>
      <c r="M519" s="22"/>
      <c r="P519" s="22"/>
    </row>
    <row r="520" spans="12:16">
      <c r="L520" s="22"/>
      <c r="M520" s="22"/>
      <c r="P520" s="22"/>
    </row>
    <row r="521" spans="12:16">
      <c r="L521" s="22"/>
      <c r="M521" s="22"/>
      <c r="P521" s="22"/>
    </row>
    <row r="522" spans="12:16">
      <c r="L522" s="22"/>
      <c r="M522" s="22"/>
      <c r="P522" s="22"/>
    </row>
    <row r="523" spans="12:16">
      <c r="L523" s="22"/>
      <c r="M523" s="22"/>
      <c r="P523" s="22"/>
    </row>
    <row r="524" spans="12:16">
      <c r="L524" s="22"/>
      <c r="M524" s="22"/>
      <c r="P524" s="22"/>
    </row>
    <row r="525" spans="12:16">
      <c r="L525" s="22"/>
      <c r="M525" s="22"/>
      <c r="P525" s="22"/>
    </row>
    <row r="526" spans="12:16">
      <c r="L526" s="22"/>
      <c r="M526" s="22"/>
      <c r="P526" s="22"/>
    </row>
    <row r="527" spans="12:16">
      <c r="L527" s="22"/>
      <c r="M527" s="22"/>
      <c r="P527" s="22"/>
    </row>
    <row r="528" spans="12:16">
      <c r="L528" s="22"/>
      <c r="M528" s="22"/>
      <c r="P528" s="22"/>
    </row>
    <row r="529" spans="12:16">
      <c r="L529" s="22"/>
      <c r="M529" s="22"/>
      <c r="P529" s="22"/>
    </row>
    <row r="530" spans="12:16">
      <c r="L530" s="22"/>
      <c r="M530" s="22"/>
      <c r="P530" s="22"/>
    </row>
    <row r="531" spans="12:16">
      <c r="L531" s="22"/>
      <c r="M531" s="22"/>
      <c r="P531" s="22"/>
    </row>
    <row r="532" spans="12:16">
      <c r="L532" s="22"/>
      <c r="M532" s="22"/>
      <c r="P532" s="22"/>
    </row>
    <row r="533" spans="12:16">
      <c r="L533" s="22"/>
      <c r="M533" s="22"/>
      <c r="P533" s="22"/>
    </row>
    <row r="534" spans="12:16">
      <c r="L534" s="22"/>
      <c r="M534" s="22"/>
      <c r="P534" s="22"/>
    </row>
    <row r="535" spans="12:16">
      <c r="L535" s="22"/>
      <c r="M535" s="22"/>
      <c r="P535" s="22"/>
    </row>
    <row r="536" spans="12:16">
      <c r="L536" s="22"/>
      <c r="M536" s="22"/>
      <c r="P536" s="22"/>
    </row>
    <row r="537" spans="12:16">
      <c r="L537" s="22"/>
      <c r="M537" s="22"/>
      <c r="P537" s="22"/>
    </row>
    <row r="538" spans="12:16">
      <c r="L538" s="22"/>
      <c r="M538" s="22"/>
      <c r="P538" s="22"/>
    </row>
    <row r="539" spans="12:16">
      <c r="L539" s="22"/>
      <c r="M539" s="22"/>
      <c r="P539" s="22"/>
    </row>
    <row r="540" spans="12:16">
      <c r="L540" s="22"/>
      <c r="M540" s="22"/>
      <c r="P540" s="22"/>
    </row>
    <row r="541" spans="12:16">
      <c r="L541" s="22"/>
      <c r="M541" s="22"/>
      <c r="P541" s="22"/>
    </row>
    <row r="542" spans="12:16">
      <c r="L542" s="22"/>
      <c r="M542" s="22"/>
      <c r="P542" s="22"/>
    </row>
    <row r="543" spans="12:16">
      <c r="L543" s="22"/>
      <c r="M543" s="22"/>
      <c r="P543" s="22"/>
    </row>
    <row r="544" spans="12:16">
      <c r="L544" s="22"/>
      <c r="M544" s="22"/>
      <c r="P544" s="22"/>
    </row>
    <row r="545" spans="12:16">
      <c r="L545" s="22"/>
      <c r="M545" s="22"/>
      <c r="P545" s="22"/>
    </row>
    <row r="546" spans="12:16">
      <c r="L546" s="22"/>
      <c r="M546" s="22"/>
      <c r="P546" s="22"/>
    </row>
    <row r="547" spans="12:16">
      <c r="L547" s="22"/>
      <c r="M547" s="22"/>
      <c r="P547" s="22"/>
    </row>
    <row r="548" spans="12:16">
      <c r="L548" s="22"/>
      <c r="M548" s="22"/>
      <c r="P548" s="22"/>
    </row>
    <row r="549" spans="12:16">
      <c r="L549" s="22"/>
      <c r="M549" s="22"/>
      <c r="P549" s="22"/>
    </row>
    <row r="550" spans="12:16">
      <c r="L550" s="22"/>
      <c r="M550" s="22"/>
      <c r="P550" s="22"/>
    </row>
    <row r="551" spans="12:16">
      <c r="L551" s="22"/>
      <c r="M551" s="22"/>
      <c r="P551" s="22"/>
    </row>
    <row r="552" spans="12:16">
      <c r="L552" s="22"/>
      <c r="M552" s="22"/>
      <c r="P552" s="22"/>
    </row>
    <row r="553" spans="12:16">
      <c r="L553" s="22"/>
      <c r="M553" s="22"/>
      <c r="P553" s="22"/>
    </row>
    <row r="554" spans="12:16">
      <c r="L554" s="22"/>
      <c r="M554" s="22"/>
      <c r="P554" s="22"/>
    </row>
    <row r="555" spans="12:16">
      <c r="L555" s="22"/>
      <c r="M555" s="22"/>
      <c r="P555" s="22"/>
    </row>
    <row r="556" spans="12:16">
      <c r="L556" s="22"/>
      <c r="M556" s="22"/>
      <c r="P556" s="22"/>
    </row>
    <row r="557" spans="12:16">
      <c r="L557" s="22"/>
      <c r="M557" s="22"/>
      <c r="P557" s="22"/>
    </row>
    <row r="558" spans="12:16">
      <c r="L558" s="22"/>
      <c r="M558" s="22"/>
      <c r="P558" s="22"/>
    </row>
    <row r="559" spans="12:16">
      <c r="L559" s="22"/>
      <c r="M559" s="22"/>
      <c r="P559" s="22"/>
    </row>
    <row r="560" spans="12:16">
      <c r="L560" s="22"/>
      <c r="M560" s="22"/>
      <c r="P560" s="22"/>
    </row>
    <row r="561" spans="12:16">
      <c r="L561" s="22"/>
      <c r="M561" s="22"/>
      <c r="P561" s="22"/>
    </row>
    <row r="562" spans="12:16">
      <c r="L562" s="22"/>
      <c r="M562" s="22"/>
      <c r="P562" s="22"/>
    </row>
    <row r="563" spans="12:16">
      <c r="L563" s="22"/>
      <c r="M563" s="22"/>
      <c r="P563" s="22"/>
    </row>
    <row r="564" spans="12:16">
      <c r="L564" s="22"/>
      <c r="M564" s="22"/>
      <c r="P564" s="22"/>
    </row>
    <row r="565" spans="12:16">
      <c r="L565" s="22"/>
      <c r="M565" s="22"/>
      <c r="P565" s="22"/>
    </row>
    <row r="566" spans="12:16">
      <c r="L566" s="22"/>
      <c r="M566" s="22"/>
      <c r="P566" s="22"/>
    </row>
    <row r="567" spans="12:16">
      <c r="L567" s="22"/>
      <c r="M567" s="22"/>
      <c r="P567" s="22"/>
    </row>
    <row r="568" spans="12:16">
      <c r="L568" s="22"/>
      <c r="M568" s="22"/>
      <c r="P568" s="22"/>
    </row>
    <row r="569" spans="12:16">
      <c r="L569" s="22"/>
      <c r="M569" s="22"/>
      <c r="P569" s="22"/>
    </row>
    <row r="570" spans="12:16">
      <c r="L570" s="22"/>
      <c r="M570" s="22"/>
      <c r="P570" s="22"/>
    </row>
    <row r="571" spans="12:16">
      <c r="L571" s="22"/>
      <c r="M571" s="22"/>
      <c r="P571" s="22"/>
    </row>
    <row r="572" spans="12:16">
      <c r="L572" s="22"/>
      <c r="M572" s="22"/>
      <c r="P572" s="22"/>
    </row>
    <row r="573" spans="12:16">
      <c r="L573" s="22"/>
      <c r="M573" s="22"/>
      <c r="P573" s="22"/>
    </row>
    <row r="574" spans="12:16">
      <c r="L574" s="22"/>
      <c r="M574" s="22"/>
      <c r="P574" s="22"/>
    </row>
    <row r="575" spans="12:16">
      <c r="L575" s="22"/>
      <c r="M575" s="22"/>
      <c r="P575" s="22"/>
    </row>
    <row r="576" spans="12:16">
      <c r="L576" s="22"/>
      <c r="M576" s="22"/>
      <c r="P576" s="22"/>
    </row>
    <row r="577" spans="12:16">
      <c r="L577" s="22"/>
      <c r="M577" s="22"/>
      <c r="P577" s="22"/>
    </row>
    <row r="578" spans="12:16">
      <c r="L578" s="22"/>
      <c r="M578" s="22"/>
      <c r="P578" s="22"/>
    </row>
    <row r="579" spans="12:16">
      <c r="L579" s="22"/>
      <c r="M579" s="22"/>
      <c r="P579" s="22"/>
    </row>
    <row r="580" spans="12:16">
      <c r="L580" s="22"/>
      <c r="M580" s="22"/>
      <c r="P580" s="22"/>
    </row>
    <row r="581" spans="12:16">
      <c r="L581" s="22"/>
      <c r="M581" s="22"/>
      <c r="P581" s="22"/>
    </row>
    <row r="582" spans="12:16">
      <c r="L582" s="22"/>
      <c r="M582" s="22"/>
      <c r="P582" s="22"/>
    </row>
    <row r="583" spans="12:16">
      <c r="L583" s="22"/>
      <c r="M583" s="22"/>
      <c r="P583" s="22"/>
    </row>
    <row r="584" spans="12:16">
      <c r="L584" s="22"/>
      <c r="M584" s="22"/>
      <c r="P584" s="22"/>
    </row>
    <row r="585" spans="12:16">
      <c r="L585" s="22"/>
      <c r="M585" s="22"/>
      <c r="P585" s="22"/>
    </row>
    <row r="586" spans="12:16">
      <c r="L586" s="22"/>
      <c r="M586" s="22"/>
      <c r="P586" s="22"/>
    </row>
    <row r="587" spans="12:16">
      <c r="L587" s="22"/>
      <c r="M587" s="22"/>
      <c r="P587" s="22"/>
    </row>
    <row r="588" spans="12:16">
      <c r="L588" s="22"/>
      <c r="M588" s="22"/>
      <c r="P588" s="22"/>
    </row>
    <row r="589" spans="12:16">
      <c r="L589" s="22"/>
      <c r="M589" s="22"/>
      <c r="P589" s="22"/>
    </row>
    <row r="590" spans="12:16">
      <c r="L590" s="22"/>
      <c r="M590" s="22"/>
      <c r="P590" s="22"/>
    </row>
    <row r="591" spans="12:16">
      <c r="L591" s="22"/>
      <c r="M591" s="22"/>
      <c r="P591" s="22"/>
    </row>
    <row r="592" spans="12:16">
      <c r="L592" s="22"/>
      <c r="M592" s="22"/>
      <c r="P592" s="22"/>
    </row>
    <row r="593" spans="12:16">
      <c r="L593" s="22"/>
      <c r="M593" s="22"/>
      <c r="P593" s="22"/>
    </row>
    <row r="594" spans="12:16">
      <c r="L594" s="22"/>
      <c r="M594" s="22"/>
      <c r="P594" s="22"/>
    </row>
    <row r="595" spans="12:16">
      <c r="L595" s="22"/>
      <c r="M595" s="22"/>
      <c r="P595" s="22"/>
    </row>
    <row r="596" spans="12:16">
      <c r="L596" s="22"/>
      <c r="M596" s="22"/>
      <c r="P596" s="22"/>
    </row>
    <row r="597" spans="12:16">
      <c r="L597" s="22"/>
      <c r="M597" s="22"/>
      <c r="P597" s="22"/>
    </row>
    <row r="598" spans="12:16">
      <c r="L598" s="22"/>
      <c r="M598" s="22"/>
      <c r="P598" s="22"/>
    </row>
    <row r="599" spans="12:16">
      <c r="L599" s="22"/>
      <c r="M599" s="22"/>
      <c r="P599" s="22"/>
    </row>
    <row r="600" spans="12:16">
      <c r="L600" s="22"/>
      <c r="M600" s="22"/>
      <c r="P600" s="22"/>
    </row>
    <row r="601" spans="12:16">
      <c r="L601" s="22"/>
      <c r="M601" s="22"/>
      <c r="P601" s="22"/>
    </row>
    <row r="602" spans="12:16">
      <c r="L602" s="22"/>
      <c r="M602" s="22"/>
      <c r="P602" s="22"/>
    </row>
    <row r="603" spans="12:16">
      <c r="L603" s="22"/>
      <c r="M603" s="22"/>
      <c r="P603" s="22"/>
    </row>
    <row r="604" spans="12:16">
      <c r="L604" s="22"/>
      <c r="M604" s="22"/>
      <c r="P604" s="22"/>
    </row>
    <row r="605" spans="12:16">
      <c r="L605" s="22"/>
      <c r="M605" s="22"/>
      <c r="P605" s="22"/>
    </row>
    <row r="606" spans="12:16">
      <c r="L606" s="22"/>
      <c r="M606" s="22"/>
      <c r="P606" s="22"/>
    </row>
    <row r="607" spans="12:16">
      <c r="L607" s="22"/>
      <c r="M607" s="22"/>
      <c r="P607" s="22"/>
    </row>
    <row r="608" spans="12:16">
      <c r="L608" s="22"/>
      <c r="M608" s="22"/>
      <c r="P608" s="22"/>
    </row>
    <row r="609" spans="12:16">
      <c r="L609" s="22"/>
      <c r="M609" s="22"/>
      <c r="P609" s="22"/>
    </row>
    <row r="610" spans="12:16">
      <c r="L610" s="22"/>
      <c r="M610" s="22"/>
      <c r="P610" s="22"/>
    </row>
    <row r="611" spans="12:16">
      <c r="L611" s="22"/>
      <c r="M611" s="22"/>
      <c r="P611" s="22"/>
    </row>
    <row r="612" spans="12:16">
      <c r="L612" s="22"/>
      <c r="M612" s="22"/>
      <c r="P612" s="22"/>
    </row>
    <row r="613" spans="12:16">
      <c r="L613" s="22"/>
      <c r="M613" s="22"/>
      <c r="P613" s="22"/>
    </row>
    <row r="614" spans="12:16">
      <c r="L614" s="22"/>
      <c r="M614" s="22"/>
      <c r="P614" s="22"/>
    </row>
    <row r="615" spans="12:16">
      <c r="L615" s="22"/>
      <c r="M615" s="22"/>
      <c r="P615" s="22"/>
    </row>
    <row r="616" spans="12:16">
      <c r="L616" s="22"/>
      <c r="M616" s="22"/>
      <c r="P616" s="22"/>
    </row>
    <row r="617" spans="12:16">
      <c r="L617" s="22"/>
      <c r="M617" s="22"/>
      <c r="P617" s="22"/>
    </row>
    <row r="618" spans="12:16">
      <c r="L618" s="22"/>
      <c r="M618" s="22"/>
      <c r="P618" s="22"/>
    </row>
    <row r="619" spans="12:16">
      <c r="L619" s="22"/>
      <c r="M619" s="22"/>
      <c r="P619" s="22"/>
    </row>
    <row r="620" spans="12:16">
      <c r="L620" s="22"/>
      <c r="M620" s="22"/>
      <c r="P620" s="22"/>
    </row>
    <row r="621" spans="12:16">
      <c r="L621" s="22"/>
      <c r="M621" s="22"/>
      <c r="P621" s="22"/>
    </row>
    <row r="622" spans="12:16">
      <c r="L622" s="22"/>
      <c r="M622" s="22"/>
      <c r="P622" s="22"/>
    </row>
    <row r="623" spans="12:16">
      <c r="L623" s="22"/>
      <c r="M623" s="22"/>
      <c r="P623" s="22"/>
    </row>
    <row r="624" spans="12:16">
      <c r="L624" s="22"/>
      <c r="M624" s="22"/>
      <c r="P624" s="22"/>
    </row>
    <row r="625" spans="12:16">
      <c r="L625" s="22"/>
      <c r="M625" s="22"/>
      <c r="P625" s="22"/>
    </row>
    <row r="626" spans="12:16">
      <c r="L626" s="22"/>
      <c r="M626" s="22"/>
      <c r="P626" s="22"/>
    </row>
    <row r="627" spans="12:16">
      <c r="L627" s="22"/>
      <c r="M627" s="22"/>
      <c r="P627" s="22"/>
    </row>
    <row r="628" spans="12:16">
      <c r="L628" s="22"/>
      <c r="M628" s="22"/>
      <c r="P628" s="22"/>
    </row>
    <row r="629" spans="12:16">
      <c r="L629" s="22"/>
      <c r="M629" s="22"/>
      <c r="P629" s="22"/>
    </row>
    <row r="630" spans="12:16">
      <c r="L630" s="22"/>
      <c r="M630" s="22"/>
      <c r="P630" s="22"/>
    </row>
    <row r="631" spans="12:16">
      <c r="L631" s="22"/>
      <c r="M631" s="22"/>
      <c r="P631" s="22"/>
    </row>
    <row r="632" spans="12:16">
      <c r="L632" s="22"/>
      <c r="M632" s="22"/>
      <c r="P632" s="22"/>
    </row>
    <row r="633" spans="12:16">
      <c r="L633" s="22"/>
      <c r="M633" s="22"/>
      <c r="P633" s="22"/>
    </row>
    <row r="634" spans="12:16">
      <c r="L634" s="22"/>
      <c r="M634" s="22"/>
      <c r="P634" s="22"/>
    </row>
    <row r="635" spans="12:16">
      <c r="L635" s="22"/>
      <c r="M635" s="22"/>
      <c r="P635" s="22"/>
    </row>
    <row r="636" spans="12:16">
      <c r="L636" s="22"/>
      <c r="M636" s="22"/>
      <c r="P636" s="22"/>
    </row>
    <row r="637" spans="12:16">
      <c r="L637" s="22"/>
      <c r="M637" s="22"/>
      <c r="P637" s="22"/>
    </row>
    <row r="638" spans="12:16">
      <c r="L638" s="22"/>
      <c r="M638" s="22"/>
      <c r="P638" s="22"/>
    </row>
    <row r="639" spans="12:16">
      <c r="L639" s="22"/>
      <c r="M639" s="22"/>
      <c r="P639" s="22"/>
    </row>
    <row r="640" spans="12:16">
      <c r="L640" s="22"/>
      <c r="M640" s="22"/>
      <c r="P640" s="22"/>
    </row>
    <row r="641" spans="12:16">
      <c r="L641" s="22"/>
      <c r="M641" s="22"/>
      <c r="P641" s="22"/>
    </row>
    <row r="642" spans="12:16">
      <c r="L642" s="22"/>
      <c r="M642" s="22"/>
      <c r="P642" s="22"/>
    </row>
    <row r="643" spans="12:16">
      <c r="L643" s="22"/>
      <c r="M643" s="22"/>
      <c r="P643" s="22"/>
    </row>
    <row r="644" spans="12:16">
      <c r="L644" s="22"/>
      <c r="M644" s="22"/>
      <c r="P644" s="22"/>
    </row>
    <row r="645" spans="12:16">
      <c r="L645" s="22"/>
      <c r="M645" s="22"/>
      <c r="P645" s="22"/>
    </row>
    <row r="646" spans="12:16">
      <c r="L646" s="22"/>
      <c r="M646" s="22"/>
      <c r="P646" s="22"/>
    </row>
    <row r="647" spans="12:16">
      <c r="L647" s="22"/>
      <c r="M647" s="22"/>
      <c r="P647" s="22"/>
    </row>
    <row r="648" spans="12:16">
      <c r="L648" s="22"/>
      <c r="M648" s="22"/>
      <c r="P648" s="22"/>
    </row>
    <row r="649" spans="12:16">
      <c r="L649" s="22"/>
      <c r="M649" s="22"/>
      <c r="P649" s="22"/>
    </row>
    <row r="650" spans="12:16">
      <c r="L650" s="22"/>
      <c r="M650" s="22"/>
      <c r="P650" s="22"/>
    </row>
    <row r="651" spans="12:16">
      <c r="L651" s="22"/>
      <c r="M651" s="22"/>
      <c r="P651" s="22"/>
    </row>
    <row r="652" spans="12:16">
      <c r="L652" s="22"/>
      <c r="M652" s="22"/>
      <c r="P652" s="22"/>
    </row>
    <row r="653" spans="12:16">
      <c r="L653" s="22"/>
      <c r="M653" s="22"/>
      <c r="P653" s="22"/>
    </row>
    <row r="654" spans="12:16">
      <c r="L654" s="22"/>
      <c r="M654" s="22"/>
      <c r="P654" s="22"/>
    </row>
    <row r="655" spans="12:16">
      <c r="L655" s="22"/>
      <c r="M655" s="22"/>
      <c r="P655" s="22"/>
    </row>
    <row r="656" spans="12:16">
      <c r="L656" s="22"/>
      <c r="M656" s="22"/>
      <c r="P656" s="22"/>
    </row>
    <row r="657" spans="12:16">
      <c r="L657" s="22"/>
      <c r="M657" s="22"/>
      <c r="P657" s="22"/>
    </row>
    <row r="658" spans="12:16">
      <c r="L658" s="22"/>
      <c r="M658" s="22"/>
      <c r="P658" s="22"/>
    </row>
    <row r="659" spans="12:16">
      <c r="L659" s="22"/>
      <c r="M659" s="22"/>
      <c r="P659" s="22"/>
    </row>
    <row r="660" spans="12:16">
      <c r="L660" s="22"/>
      <c r="M660" s="22"/>
      <c r="P660" s="22"/>
    </row>
    <row r="661" spans="12:16">
      <c r="L661" s="22"/>
      <c r="M661" s="22"/>
      <c r="P661" s="22"/>
    </row>
    <row r="662" spans="12:16">
      <c r="L662" s="22"/>
      <c r="M662" s="22"/>
      <c r="P662" s="22"/>
    </row>
    <row r="663" spans="12:16">
      <c r="L663" s="22"/>
      <c r="M663" s="22"/>
      <c r="P663" s="22"/>
    </row>
    <row r="664" spans="12:16">
      <c r="L664" s="22"/>
      <c r="M664" s="22"/>
      <c r="P664" s="22"/>
    </row>
    <row r="665" spans="12:16">
      <c r="L665" s="22"/>
      <c r="M665" s="22"/>
      <c r="P665" s="22"/>
    </row>
    <row r="666" spans="12:16">
      <c r="L666" s="22"/>
      <c r="M666" s="22"/>
      <c r="P666" s="22"/>
    </row>
    <row r="667" spans="12:16">
      <c r="L667" s="22"/>
      <c r="M667" s="22"/>
      <c r="P667" s="22"/>
    </row>
    <row r="668" spans="12:16">
      <c r="L668" s="22"/>
      <c r="M668" s="22"/>
      <c r="P668" s="22"/>
    </row>
    <row r="669" spans="12:16">
      <c r="L669" s="22"/>
      <c r="M669" s="22"/>
      <c r="P669" s="22"/>
    </row>
    <row r="670" spans="12:16">
      <c r="L670" s="22"/>
      <c r="M670" s="22"/>
      <c r="P670" s="22"/>
    </row>
    <row r="671" spans="12:16">
      <c r="L671" s="22"/>
      <c r="M671" s="22"/>
      <c r="P671" s="22"/>
    </row>
    <row r="672" spans="12:16">
      <c r="L672" s="22"/>
      <c r="M672" s="22"/>
      <c r="P672" s="22"/>
    </row>
    <row r="673" spans="12:16">
      <c r="L673" s="22"/>
      <c r="M673" s="22"/>
      <c r="P673" s="22"/>
    </row>
    <row r="674" spans="12:16">
      <c r="L674" s="22"/>
      <c r="M674" s="22"/>
      <c r="P674" s="22"/>
    </row>
    <row r="675" spans="12:16">
      <c r="L675" s="22"/>
      <c r="M675" s="22"/>
      <c r="P675" s="22"/>
    </row>
    <row r="676" spans="12:16">
      <c r="L676" s="22"/>
      <c r="M676" s="22"/>
      <c r="P676" s="22"/>
    </row>
    <row r="677" spans="12:16">
      <c r="L677" s="22"/>
      <c r="M677" s="22"/>
      <c r="P677" s="22"/>
    </row>
    <row r="678" spans="12:16">
      <c r="L678" s="22"/>
      <c r="M678" s="22"/>
      <c r="P678" s="22"/>
    </row>
    <row r="679" spans="12:16">
      <c r="L679" s="22"/>
      <c r="M679" s="22"/>
      <c r="P679" s="22"/>
    </row>
    <row r="680" spans="12:16">
      <c r="L680" s="22"/>
      <c r="M680" s="22"/>
      <c r="P680" s="22"/>
    </row>
    <row r="681" spans="12:16">
      <c r="L681" s="22"/>
      <c r="M681" s="22"/>
      <c r="P681" s="22"/>
    </row>
    <row r="682" spans="12:16">
      <c r="L682" s="22"/>
      <c r="M682" s="22"/>
      <c r="P682" s="22"/>
    </row>
    <row r="683" spans="12:16">
      <c r="L683" s="22"/>
      <c r="M683" s="22"/>
      <c r="P683" s="22"/>
    </row>
    <row r="684" spans="12:16">
      <c r="L684" s="22"/>
      <c r="M684" s="22"/>
      <c r="P684" s="22"/>
    </row>
    <row r="685" spans="12:16">
      <c r="L685" s="22"/>
      <c r="M685" s="22"/>
      <c r="P685" s="22"/>
    </row>
    <row r="686" spans="12:16">
      <c r="L686" s="22"/>
      <c r="M686" s="22"/>
      <c r="P686" s="22"/>
    </row>
    <row r="687" spans="12:16">
      <c r="L687" s="22"/>
      <c r="M687" s="22"/>
      <c r="P687" s="22"/>
    </row>
    <row r="688" spans="12:16">
      <c r="L688" s="22"/>
      <c r="M688" s="22"/>
      <c r="P688" s="22"/>
    </row>
    <row r="689" spans="12:16">
      <c r="L689" s="22"/>
      <c r="M689" s="22"/>
      <c r="P689" s="22"/>
    </row>
    <row r="690" spans="12:16">
      <c r="L690" s="22"/>
      <c r="M690" s="22"/>
      <c r="P690" s="22"/>
    </row>
    <row r="691" spans="12:16">
      <c r="L691" s="22"/>
      <c r="M691" s="22"/>
      <c r="P691" s="22"/>
    </row>
    <row r="692" spans="12:16">
      <c r="L692" s="22"/>
      <c r="M692" s="22"/>
      <c r="P692" s="22"/>
    </row>
    <row r="693" spans="12:16">
      <c r="L693" s="22"/>
      <c r="M693" s="22"/>
      <c r="P693" s="22"/>
    </row>
    <row r="694" spans="12:16">
      <c r="L694" s="22"/>
      <c r="M694" s="22"/>
      <c r="P694" s="22"/>
    </row>
    <row r="695" spans="12:16">
      <c r="L695" s="22"/>
      <c r="M695" s="22"/>
      <c r="P695" s="22"/>
    </row>
    <row r="696" spans="12:16">
      <c r="L696" s="22"/>
      <c r="M696" s="22"/>
      <c r="P696" s="22"/>
    </row>
    <row r="697" spans="12:16">
      <c r="L697" s="22"/>
      <c r="M697" s="22"/>
      <c r="P697" s="22"/>
    </row>
    <row r="698" spans="12:16">
      <c r="L698" s="22"/>
      <c r="M698" s="22"/>
      <c r="P698" s="22"/>
    </row>
    <row r="699" spans="12:16">
      <c r="L699" s="22"/>
      <c r="M699" s="22"/>
      <c r="P699" s="22"/>
    </row>
    <row r="700" spans="12:16">
      <c r="L700" s="22"/>
      <c r="M700" s="22"/>
      <c r="P700" s="22"/>
    </row>
    <row r="701" spans="12:16">
      <c r="L701" s="22"/>
      <c r="M701" s="22"/>
      <c r="P701" s="22"/>
    </row>
    <row r="702" spans="12:16">
      <c r="L702" s="22"/>
      <c r="M702" s="22"/>
      <c r="P702" s="22"/>
    </row>
    <row r="703" spans="12:16">
      <c r="L703" s="22"/>
      <c r="M703" s="22"/>
      <c r="P703" s="22"/>
    </row>
    <row r="704" spans="12:16">
      <c r="L704" s="22"/>
      <c r="M704" s="22"/>
      <c r="P704" s="22"/>
    </row>
    <row r="705" spans="12:16">
      <c r="L705" s="22"/>
      <c r="M705" s="22"/>
      <c r="P705" s="22"/>
    </row>
    <row r="706" spans="12:16">
      <c r="L706" s="22"/>
      <c r="M706" s="22"/>
      <c r="P706" s="22"/>
    </row>
    <row r="707" spans="12:16">
      <c r="L707" s="22"/>
      <c r="M707" s="22"/>
      <c r="P707" s="22"/>
    </row>
    <row r="708" spans="12:16">
      <c r="L708" s="22"/>
      <c r="M708" s="22"/>
      <c r="P708" s="22"/>
    </row>
    <row r="709" spans="12:16">
      <c r="L709" s="22"/>
      <c r="M709" s="22"/>
      <c r="P709" s="22"/>
    </row>
    <row r="710" spans="12:16">
      <c r="L710" s="22"/>
      <c r="M710" s="22"/>
      <c r="P710" s="22"/>
    </row>
    <row r="711" spans="12:16">
      <c r="L711" s="22"/>
      <c r="M711" s="22"/>
      <c r="P711" s="22"/>
    </row>
    <row r="712" spans="12:16">
      <c r="L712" s="22"/>
      <c r="M712" s="22"/>
      <c r="P712" s="22"/>
    </row>
    <row r="713" spans="12:16">
      <c r="L713" s="22"/>
      <c r="M713" s="22"/>
      <c r="P713" s="22"/>
    </row>
    <row r="714" spans="12:16">
      <c r="L714" s="22"/>
      <c r="M714" s="22"/>
      <c r="P714" s="22"/>
    </row>
    <row r="715" spans="12:16">
      <c r="L715" s="22"/>
      <c r="M715" s="22"/>
      <c r="P715" s="22"/>
    </row>
    <row r="716" spans="12:16">
      <c r="L716" s="22"/>
      <c r="M716" s="22"/>
      <c r="P716" s="22"/>
    </row>
    <row r="717" spans="12:16">
      <c r="L717" s="22"/>
      <c r="M717" s="22"/>
      <c r="P717" s="22"/>
    </row>
    <row r="718" spans="12:16">
      <c r="L718" s="22"/>
      <c r="M718" s="22"/>
      <c r="P718" s="22"/>
    </row>
    <row r="719" spans="12:16">
      <c r="L719" s="22"/>
      <c r="M719" s="22"/>
      <c r="P719" s="22"/>
    </row>
    <row r="720" spans="12:16">
      <c r="L720" s="22"/>
      <c r="M720" s="22"/>
      <c r="P720" s="22"/>
    </row>
    <row r="721" spans="12:16">
      <c r="L721" s="22"/>
      <c r="M721" s="22"/>
      <c r="P721" s="22"/>
    </row>
    <row r="722" spans="12:16">
      <c r="L722" s="22"/>
      <c r="M722" s="22"/>
      <c r="P722" s="22"/>
    </row>
    <row r="723" spans="12:16">
      <c r="L723" s="22"/>
      <c r="M723" s="22"/>
      <c r="P723" s="22"/>
    </row>
    <row r="724" spans="12:16">
      <c r="L724" s="22"/>
      <c r="M724" s="22"/>
      <c r="P724" s="22"/>
    </row>
    <row r="725" spans="12:16">
      <c r="L725" s="22"/>
      <c r="M725" s="22"/>
      <c r="P725" s="22"/>
    </row>
    <row r="726" spans="12:16">
      <c r="L726" s="22"/>
      <c r="M726" s="22"/>
      <c r="P726" s="22"/>
    </row>
    <row r="727" spans="12:16">
      <c r="L727" s="22"/>
      <c r="M727" s="22"/>
      <c r="P727" s="22"/>
    </row>
    <row r="728" spans="12:16">
      <c r="L728" s="22"/>
      <c r="M728" s="22"/>
      <c r="P728" s="22"/>
    </row>
    <row r="729" spans="12:16">
      <c r="L729" s="22"/>
      <c r="M729" s="22"/>
      <c r="P729" s="22"/>
    </row>
    <row r="730" spans="12:16">
      <c r="L730" s="22"/>
      <c r="M730" s="22"/>
      <c r="P730" s="22"/>
    </row>
    <row r="731" spans="12:16">
      <c r="L731" s="22"/>
      <c r="M731" s="22"/>
      <c r="P731" s="22"/>
    </row>
    <row r="732" spans="12:16">
      <c r="L732" s="22"/>
      <c r="M732" s="22"/>
      <c r="P732" s="22"/>
    </row>
    <row r="733" spans="12:16">
      <c r="L733" s="22"/>
      <c r="M733" s="22"/>
      <c r="P733" s="22"/>
    </row>
    <row r="734" spans="12:16">
      <c r="L734" s="22"/>
      <c r="M734" s="22"/>
      <c r="P734" s="22"/>
    </row>
    <row r="735" spans="12:16">
      <c r="L735" s="22"/>
      <c r="M735" s="22"/>
      <c r="P735" s="22"/>
    </row>
    <row r="736" spans="12:16">
      <c r="L736" s="22"/>
      <c r="M736" s="22"/>
      <c r="P736" s="22"/>
    </row>
    <row r="737" spans="12:16">
      <c r="L737" s="22"/>
      <c r="M737" s="22"/>
      <c r="P737" s="22"/>
    </row>
    <row r="738" spans="12:16">
      <c r="L738" s="22"/>
      <c r="M738" s="22"/>
      <c r="P738" s="22"/>
    </row>
    <row r="739" spans="12:16">
      <c r="L739" s="22"/>
      <c r="M739" s="22"/>
      <c r="P739" s="22"/>
    </row>
    <row r="740" spans="12:16">
      <c r="L740" s="22"/>
      <c r="M740" s="22"/>
      <c r="P740" s="22"/>
    </row>
    <row r="741" spans="12:16">
      <c r="L741" s="22"/>
      <c r="M741" s="22"/>
      <c r="P741" s="22"/>
    </row>
    <row r="742" spans="12:16">
      <c r="L742" s="22"/>
      <c r="M742" s="22"/>
      <c r="P742" s="22"/>
    </row>
    <row r="743" spans="12:16">
      <c r="L743" s="22"/>
      <c r="M743" s="22"/>
      <c r="P743" s="22"/>
    </row>
    <row r="744" spans="12:16">
      <c r="L744" s="22"/>
      <c r="M744" s="22"/>
      <c r="P744" s="22"/>
    </row>
    <row r="745" spans="12:16">
      <c r="L745" s="22"/>
      <c r="M745" s="22"/>
      <c r="P745" s="22"/>
    </row>
    <row r="746" spans="12:16">
      <c r="L746" s="22"/>
      <c r="M746" s="22"/>
      <c r="P746" s="22"/>
    </row>
    <row r="747" spans="12:16">
      <c r="L747" s="22"/>
      <c r="M747" s="22"/>
      <c r="P747" s="22"/>
    </row>
    <row r="748" spans="12:16">
      <c r="L748" s="22"/>
      <c r="M748" s="22"/>
      <c r="P748" s="22"/>
    </row>
    <row r="749" spans="12:16">
      <c r="L749" s="22"/>
      <c r="M749" s="22"/>
      <c r="P749" s="22"/>
    </row>
    <row r="750" spans="12:16">
      <c r="L750" s="22"/>
      <c r="M750" s="22"/>
      <c r="P750" s="22"/>
    </row>
    <row r="751" spans="12:16">
      <c r="L751" s="22"/>
      <c r="M751" s="22"/>
      <c r="P751" s="22"/>
    </row>
    <row r="752" spans="12:16">
      <c r="L752" s="22"/>
      <c r="M752" s="22"/>
      <c r="P752" s="22"/>
    </row>
    <row r="753" spans="12:16">
      <c r="L753" s="22"/>
      <c r="M753" s="22"/>
      <c r="P753" s="22"/>
    </row>
    <row r="754" spans="12:16">
      <c r="L754" s="22"/>
      <c r="M754" s="22"/>
      <c r="P754" s="22"/>
    </row>
    <row r="755" spans="12:16">
      <c r="L755" s="22"/>
      <c r="M755" s="22"/>
      <c r="P755" s="22"/>
    </row>
    <row r="756" spans="12:16">
      <c r="L756" s="22"/>
      <c r="M756" s="22"/>
      <c r="P756" s="22"/>
    </row>
    <row r="757" spans="12:16">
      <c r="L757" s="22"/>
      <c r="M757" s="22"/>
      <c r="P757" s="22"/>
    </row>
    <row r="758" spans="12:16">
      <c r="L758" s="22"/>
      <c r="M758" s="22"/>
      <c r="P758" s="22"/>
    </row>
    <row r="759" spans="12:16">
      <c r="L759" s="22"/>
      <c r="M759" s="22"/>
      <c r="P759" s="22"/>
    </row>
    <row r="760" spans="12:16">
      <c r="L760" s="22"/>
      <c r="M760" s="22"/>
      <c r="P760" s="22"/>
    </row>
    <row r="761" spans="12:16">
      <c r="L761" s="22"/>
      <c r="M761" s="22"/>
      <c r="P761" s="22"/>
    </row>
    <row r="762" spans="12:16">
      <c r="L762" s="22"/>
      <c r="M762" s="22"/>
      <c r="P762" s="22"/>
    </row>
    <row r="763" spans="12:16">
      <c r="L763" s="22"/>
      <c r="M763" s="22"/>
      <c r="P763" s="22"/>
    </row>
    <row r="764" spans="12:16">
      <c r="L764" s="22"/>
      <c r="M764" s="22"/>
      <c r="P764" s="22"/>
    </row>
    <row r="765" spans="12:16">
      <c r="L765" s="22"/>
      <c r="M765" s="22"/>
      <c r="P765" s="22"/>
    </row>
    <row r="766" spans="12:16">
      <c r="L766" s="22"/>
      <c r="M766" s="22"/>
      <c r="P766" s="22"/>
    </row>
    <row r="767" spans="12:16">
      <c r="L767" s="22"/>
      <c r="M767" s="22"/>
      <c r="P767" s="22"/>
    </row>
    <row r="768" spans="12:16">
      <c r="L768" s="22"/>
      <c r="M768" s="22"/>
      <c r="P768" s="22"/>
    </row>
    <row r="769" spans="12:16">
      <c r="L769" s="22"/>
      <c r="M769" s="22"/>
      <c r="P769" s="22"/>
    </row>
    <row r="770" spans="12:16">
      <c r="L770" s="22"/>
      <c r="M770" s="22"/>
      <c r="P770" s="22"/>
    </row>
    <row r="771" spans="12:16">
      <c r="L771" s="22"/>
      <c r="M771" s="22"/>
      <c r="P771" s="22"/>
    </row>
    <row r="772" spans="12:16">
      <c r="L772" s="22"/>
      <c r="M772" s="22"/>
      <c r="P772" s="22"/>
    </row>
    <row r="773" spans="12:16">
      <c r="L773" s="22"/>
      <c r="M773" s="22"/>
      <c r="P773" s="22"/>
    </row>
    <row r="774" spans="12:16">
      <c r="L774" s="22"/>
      <c r="M774" s="22"/>
      <c r="P774" s="22"/>
    </row>
    <row r="775" spans="12:16">
      <c r="L775" s="22"/>
      <c r="M775" s="22"/>
      <c r="P775" s="22"/>
    </row>
    <row r="776" spans="12:16">
      <c r="L776" s="22"/>
      <c r="M776" s="22"/>
      <c r="P776" s="22"/>
    </row>
    <row r="777" spans="12:16">
      <c r="L777" s="22"/>
      <c r="M777" s="22"/>
      <c r="P777" s="22"/>
    </row>
    <row r="778" spans="12:16">
      <c r="L778" s="22"/>
      <c r="M778" s="22"/>
      <c r="P778" s="22"/>
    </row>
    <row r="779" spans="12:16">
      <c r="L779" s="22"/>
      <c r="M779" s="22"/>
      <c r="P779" s="22"/>
    </row>
    <row r="780" spans="12:16">
      <c r="L780" s="22"/>
      <c r="M780" s="22"/>
      <c r="P780" s="22"/>
    </row>
    <row r="781" spans="12:16">
      <c r="L781" s="22"/>
      <c r="M781" s="22"/>
      <c r="P781" s="22"/>
    </row>
    <row r="782" spans="12:16">
      <c r="L782" s="22"/>
      <c r="M782" s="22"/>
      <c r="P782" s="22"/>
    </row>
    <row r="783" spans="12:16">
      <c r="L783" s="22"/>
      <c r="M783" s="22"/>
      <c r="P783" s="22"/>
    </row>
    <row r="784" spans="12:16">
      <c r="L784" s="22"/>
      <c r="M784" s="22"/>
      <c r="P784" s="22"/>
    </row>
    <row r="785" spans="12:16">
      <c r="L785" s="22"/>
      <c r="M785" s="22"/>
      <c r="P785" s="22"/>
    </row>
    <row r="786" spans="12:16">
      <c r="L786" s="22"/>
      <c r="M786" s="22"/>
      <c r="P786" s="22"/>
    </row>
    <row r="787" spans="12:16">
      <c r="L787" s="22"/>
      <c r="M787" s="22"/>
      <c r="P787" s="22"/>
    </row>
    <row r="788" spans="12:16">
      <c r="L788" s="22"/>
      <c r="M788" s="22"/>
      <c r="P788" s="22"/>
    </row>
    <row r="789" spans="12:16">
      <c r="L789" s="22"/>
      <c r="M789" s="22"/>
      <c r="P789" s="22"/>
    </row>
    <row r="790" spans="12:16">
      <c r="L790" s="22"/>
      <c r="M790" s="22"/>
      <c r="P790" s="22"/>
    </row>
    <row r="791" spans="12:16">
      <c r="L791" s="22"/>
      <c r="M791" s="22"/>
      <c r="P791" s="22"/>
    </row>
    <row r="792" spans="12:16">
      <c r="L792" s="22"/>
      <c r="M792" s="22"/>
      <c r="P792" s="22"/>
    </row>
    <row r="793" spans="12:16">
      <c r="L793" s="22"/>
      <c r="M793" s="22"/>
      <c r="P793" s="22"/>
    </row>
    <row r="794" spans="12:16">
      <c r="L794" s="22"/>
      <c r="M794" s="22"/>
      <c r="P794" s="22"/>
    </row>
    <row r="795" spans="12:16">
      <c r="L795" s="22"/>
      <c r="M795" s="22"/>
      <c r="P795" s="22"/>
    </row>
    <row r="796" spans="12:16">
      <c r="L796" s="22"/>
      <c r="M796" s="22"/>
      <c r="P796" s="22"/>
    </row>
    <row r="797" spans="12:16">
      <c r="L797" s="22"/>
      <c r="M797" s="22"/>
      <c r="P797" s="22"/>
    </row>
    <row r="798" spans="12:16">
      <c r="L798" s="22"/>
      <c r="M798" s="22"/>
      <c r="P798" s="22"/>
    </row>
    <row r="799" spans="12:16">
      <c r="L799" s="22"/>
      <c r="M799" s="22"/>
      <c r="P799" s="22"/>
    </row>
    <row r="800" spans="12:16">
      <c r="L800" s="22"/>
      <c r="M800" s="22"/>
      <c r="P800" s="22"/>
    </row>
    <row r="801" spans="12:16">
      <c r="L801" s="22"/>
      <c r="M801" s="22"/>
      <c r="P801" s="22"/>
    </row>
    <row r="802" spans="12:16">
      <c r="L802" s="22"/>
      <c r="M802" s="22"/>
      <c r="P802" s="22"/>
    </row>
    <row r="803" spans="12:16">
      <c r="L803" s="22"/>
      <c r="M803" s="22"/>
      <c r="P803" s="22"/>
    </row>
    <row r="804" spans="12:16">
      <c r="L804" s="22"/>
      <c r="M804" s="22"/>
      <c r="P804" s="22"/>
    </row>
    <row r="805" spans="12:16">
      <c r="L805" s="22"/>
      <c r="M805" s="22"/>
      <c r="P805" s="22"/>
    </row>
    <row r="806" spans="12:16">
      <c r="L806" s="22"/>
      <c r="M806" s="22"/>
      <c r="P806" s="22"/>
    </row>
    <row r="807" spans="12:16">
      <c r="L807" s="22"/>
      <c r="M807" s="22"/>
      <c r="P807" s="22"/>
    </row>
    <row r="808" spans="12:16">
      <c r="L808" s="22"/>
      <c r="M808" s="22"/>
      <c r="P808" s="22"/>
    </row>
    <row r="809" spans="12:16">
      <c r="L809" s="22"/>
      <c r="M809" s="22"/>
      <c r="P809" s="22"/>
    </row>
    <row r="810" spans="12:16">
      <c r="L810" s="22"/>
      <c r="M810" s="22"/>
      <c r="P810" s="22"/>
    </row>
    <row r="811" spans="12:16">
      <c r="L811" s="22"/>
      <c r="M811" s="22"/>
      <c r="P811" s="22"/>
    </row>
    <row r="812" spans="12:16">
      <c r="L812" s="22"/>
      <c r="M812" s="22"/>
      <c r="P812" s="22"/>
    </row>
    <row r="813" spans="12:16">
      <c r="L813" s="22"/>
      <c r="M813" s="22"/>
      <c r="P813" s="22"/>
    </row>
    <row r="814" spans="12:16">
      <c r="L814" s="22"/>
      <c r="M814" s="22"/>
      <c r="P814" s="22"/>
    </row>
    <row r="815" spans="12:16">
      <c r="L815" s="22"/>
      <c r="M815" s="22"/>
      <c r="P815" s="22"/>
    </row>
    <row r="816" spans="12:16">
      <c r="L816" s="22"/>
      <c r="M816" s="22"/>
      <c r="P816" s="22"/>
    </row>
    <row r="817" spans="12:16">
      <c r="L817" s="22"/>
      <c r="M817" s="22"/>
      <c r="P817" s="22"/>
    </row>
    <row r="818" spans="12:16">
      <c r="L818" s="22"/>
      <c r="M818" s="22"/>
      <c r="P818" s="22"/>
    </row>
    <row r="819" spans="12:16">
      <c r="L819" s="22"/>
      <c r="M819" s="22"/>
      <c r="P819" s="22"/>
    </row>
    <row r="820" spans="12:16">
      <c r="L820" s="22"/>
      <c r="M820" s="22"/>
      <c r="P820" s="22"/>
    </row>
    <row r="821" spans="12:16">
      <c r="L821" s="22"/>
      <c r="M821" s="22"/>
      <c r="P821" s="22"/>
    </row>
    <row r="822" spans="12:16">
      <c r="L822" s="22"/>
      <c r="M822" s="22"/>
      <c r="P822" s="22"/>
    </row>
    <row r="823" spans="12:16">
      <c r="L823" s="22"/>
      <c r="M823" s="22"/>
      <c r="P823" s="22"/>
    </row>
    <row r="824" spans="12:16">
      <c r="L824" s="22"/>
      <c r="M824" s="22"/>
      <c r="P824" s="22"/>
    </row>
    <row r="825" spans="12:16">
      <c r="L825" s="22"/>
      <c r="M825" s="22"/>
      <c r="P825" s="22"/>
    </row>
    <row r="826" spans="12:16">
      <c r="L826" s="22"/>
      <c r="M826" s="22"/>
      <c r="P826" s="22"/>
    </row>
    <row r="827" spans="12:16">
      <c r="L827" s="22"/>
      <c r="M827" s="22"/>
      <c r="P827" s="22"/>
    </row>
    <row r="828" spans="12:16">
      <c r="L828" s="22"/>
      <c r="M828" s="22"/>
      <c r="P828" s="22"/>
    </row>
    <row r="829" spans="12:16">
      <c r="L829" s="22"/>
      <c r="M829" s="22"/>
      <c r="P829" s="22"/>
    </row>
    <row r="830" spans="12:16">
      <c r="L830" s="22"/>
      <c r="M830" s="22"/>
      <c r="P830" s="22"/>
    </row>
    <row r="831" spans="12:16">
      <c r="L831" s="22"/>
      <c r="M831" s="22"/>
      <c r="P831" s="22"/>
    </row>
    <row r="832" spans="12:16">
      <c r="L832" s="22"/>
      <c r="M832" s="22"/>
      <c r="P832" s="22"/>
    </row>
    <row r="833" spans="12:16">
      <c r="L833" s="22"/>
      <c r="M833" s="22"/>
      <c r="P833" s="22"/>
    </row>
    <row r="834" spans="12:16">
      <c r="L834" s="22"/>
      <c r="M834" s="22"/>
      <c r="P834" s="22"/>
    </row>
    <row r="835" spans="12:16">
      <c r="L835" s="22"/>
      <c r="M835" s="22"/>
      <c r="P835" s="22"/>
    </row>
    <row r="836" spans="12:16">
      <c r="L836" s="22"/>
      <c r="M836" s="22"/>
      <c r="P836" s="22"/>
    </row>
    <row r="837" spans="12:16">
      <c r="L837" s="22"/>
      <c r="M837" s="22"/>
      <c r="P837" s="22"/>
    </row>
    <row r="838" spans="12:16">
      <c r="L838" s="22"/>
      <c r="M838" s="22"/>
      <c r="P838" s="22"/>
    </row>
    <row r="839" spans="12:16">
      <c r="L839" s="22"/>
      <c r="M839" s="22"/>
      <c r="P839" s="22"/>
    </row>
    <row r="840" spans="12:16">
      <c r="L840" s="22"/>
      <c r="M840" s="22"/>
      <c r="P840" s="22"/>
    </row>
    <row r="841" spans="12:16">
      <c r="L841" s="22"/>
      <c r="M841" s="22"/>
      <c r="P841" s="22"/>
    </row>
    <row r="842" spans="12:16">
      <c r="L842" s="22"/>
      <c r="M842" s="22"/>
      <c r="P842" s="22"/>
    </row>
    <row r="843" spans="12:16">
      <c r="L843" s="22"/>
      <c r="M843" s="22"/>
      <c r="P843" s="22"/>
    </row>
    <row r="844" spans="12:16">
      <c r="L844" s="22"/>
      <c r="M844" s="22"/>
      <c r="P844" s="22"/>
    </row>
    <row r="845" spans="12:16">
      <c r="L845" s="22"/>
      <c r="M845" s="22"/>
      <c r="P845" s="22"/>
    </row>
    <row r="846" spans="12:16">
      <c r="L846" s="22"/>
      <c r="M846" s="22"/>
      <c r="P846" s="22"/>
    </row>
    <row r="847" spans="12:16">
      <c r="L847" s="22"/>
      <c r="M847" s="22"/>
      <c r="P847" s="22"/>
    </row>
    <row r="848" spans="12:16">
      <c r="L848" s="22"/>
      <c r="M848" s="22"/>
      <c r="P848" s="22"/>
    </row>
    <row r="849" spans="12:16">
      <c r="L849" s="22"/>
      <c r="M849" s="22"/>
      <c r="P849" s="22"/>
    </row>
    <row r="850" spans="12:16">
      <c r="L850" s="22"/>
      <c r="M850" s="22"/>
      <c r="P850" s="22"/>
    </row>
    <row r="851" spans="12:16">
      <c r="L851" s="22"/>
      <c r="M851" s="22"/>
      <c r="P851" s="22"/>
    </row>
    <row r="852" spans="12:16">
      <c r="L852" s="22"/>
      <c r="M852" s="22"/>
      <c r="P852" s="22"/>
    </row>
    <row r="853" spans="12:16">
      <c r="L853" s="22"/>
      <c r="M853" s="22"/>
      <c r="P853" s="22"/>
    </row>
    <row r="854" spans="12:16">
      <c r="L854" s="22"/>
      <c r="M854" s="22"/>
      <c r="P854" s="22"/>
    </row>
    <row r="855" spans="12:16">
      <c r="L855" s="22"/>
      <c r="M855" s="22"/>
      <c r="P855" s="22"/>
    </row>
    <row r="856" spans="12:16">
      <c r="L856" s="22"/>
      <c r="M856" s="22"/>
      <c r="P856" s="22"/>
    </row>
    <row r="857" spans="12:16">
      <c r="L857" s="22"/>
      <c r="M857" s="22"/>
      <c r="P857" s="22"/>
    </row>
    <row r="858" spans="12:16">
      <c r="L858" s="22"/>
      <c r="M858" s="22"/>
      <c r="P858" s="22"/>
    </row>
    <row r="859" spans="12:16">
      <c r="L859" s="22"/>
      <c r="M859" s="22"/>
      <c r="P859" s="22"/>
    </row>
    <row r="860" spans="12:16">
      <c r="L860" s="22"/>
      <c r="M860" s="22"/>
      <c r="P860" s="22"/>
    </row>
    <row r="861" spans="12:16">
      <c r="L861" s="22"/>
      <c r="M861" s="22"/>
      <c r="P861" s="22"/>
    </row>
    <row r="862" spans="12:16">
      <c r="L862" s="22"/>
      <c r="M862" s="22"/>
      <c r="P862" s="22"/>
    </row>
    <row r="863" spans="12:16">
      <c r="L863" s="22"/>
      <c r="M863" s="22"/>
      <c r="P863" s="22"/>
    </row>
    <row r="864" spans="12:16">
      <c r="L864" s="22"/>
      <c r="M864" s="22"/>
      <c r="P864" s="22"/>
    </row>
    <row r="865" spans="12:16">
      <c r="L865" s="22"/>
      <c r="M865" s="22"/>
      <c r="P865" s="22"/>
    </row>
    <row r="866" spans="12:16">
      <c r="L866" s="22"/>
      <c r="M866" s="22"/>
      <c r="P866" s="22"/>
    </row>
    <row r="867" spans="12:16">
      <c r="L867" s="22"/>
      <c r="M867" s="22"/>
      <c r="P867" s="22"/>
    </row>
    <row r="868" spans="12:16">
      <c r="L868" s="22"/>
      <c r="M868" s="22"/>
      <c r="P868" s="22"/>
    </row>
    <row r="869" spans="12:16">
      <c r="L869" s="22"/>
      <c r="M869" s="22"/>
      <c r="P869" s="22"/>
    </row>
    <row r="870" spans="12:16">
      <c r="L870" s="22"/>
      <c r="M870" s="22"/>
      <c r="P870" s="22"/>
    </row>
    <row r="871" spans="12:16">
      <c r="L871" s="22"/>
      <c r="M871" s="22"/>
      <c r="P871" s="22"/>
    </row>
    <row r="872" spans="12:16">
      <c r="L872" s="22"/>
      <c r="M872" s="22"/>
      <c r="P872" s="22"/>
    </row>
    <row r="873" spans="12:16">
      <c r="L873" s="22"/>
      <c r="M873" s="22"/>
      <c r="P873" s="22"/>
    </row>
    <row r="874" spans="12:16">
      <c r="L874" s="22"/>
      <c r="M874" s="22"/>
      <c r="P874" s="22"/>
    </row>
    <row r="875" spans="12:16">
      <c r="L875" s="22"/>
      <c r="M875" s="22"/>
      <c r="P875" s="22"/>
    </row>
    <row r="876" spans="12:16">
      <c r="L876" s="22"/>
      <c r="M876" s="22"/>
      <c r="P876" s="22"/>
    </row>
    <row r="877" spans="12:16">
      <c r="L877" s="22"/>
      <c r="M877" s="22"/>
      <c r="P877" s="22"/>
    </row>
    <row r="878" spans="12:16">
      <c r="L878" s="22"/>
      <c r="M878" s="22"/>
      <c r="P878" s="22"/>
    </row>
    <row r="879" spans="12:16">
      <c r="L879" s="22"/>
      <c r="M879" s="22"/>
      <c r="P879" s="22"/>
    </row>
    <row r="880" spans="12:16">
      <c r="L880" s="22"/>
      <c r="M880" s="22"/>
      <c r="P880" s="22"/>
    </row>
    <row r="881" spans="12:16">
      <c r="L881" s="22"/>
      <c r="M881" s="22"/>
      <c r="P881" s="22"/>
    </row>
    <row r="882" spans="12:16">
      <c r="L882" s="22"/>
      <c r="M882" s="22"/>
      <c r="P882" s="22"/>
    </row>
    <row r="883" spans="12:16">
      <c r="L883" s="22"/>
      <c r="M883" s="22"/>
      <c r="P883" s="22"/>
    </row>
    <row r="884" spans="12:16">
      <c r="L884" s="22"/>
      <c r="M884" s="22"/>
      <c r="P884" s="22"/>
    </row>
    <row r="885" spans="12:16">
      <c r="L885" s="22"/>
      <c r="M885" s="22"/>
      <c r="P885" s="22"/>
    </row>
    <row r="886" spans="12:16">
      <c r="L886" s="22"/>
      <c r="M886" s="22"/>
      <c r="P886" s="22"/>
    </row>
    <row r="887" spans="12:16">
      <c r="L887" s="22"/>
      <c r="M887" s="22"/>
      <c r="P887" s="22"/>
    </row>
    <row r="888" spans="12:16">
      <c r="L888" s="22"/>
      <c r="M888" s="22"/>
      <c r="P888" s="22"/>
    </row>
    <row r="889" spans="12:16">
      <c r="L889" s="22"/>
      <c r="M889" s="22"/>
      <c r="P889" s="22"/>
    </row>
    <row r="890" spans="12:16">
      <c r="L890" s="22"/>
      <c r="M890" s="22"/>
      <c r="P890" s="22"/>
    </row>
    <row r="891" spans="12:16">
      <c r="L891" s="22"/>
      <c r="M891" s="22"/>
      <c r="P891" s="22"/>
    </row>
    <row r="892" spans="12:16">
      <c r="L892" s="22"/>
      <c r="M892" s="22"/>
      <c r="P892" s="22"/>
    </row>
    <row r="893" spans="12:16">
      <c r="L893" s="22"/>
      <c r="M893" s="22"/>
      <c r="P893" s="22"/>
    </row>
    <row r="894" spans="12:16">
      <c r="L894" s="22"/>
      <c r="M894" s="22"/>
      <c r="P894" s="22"/>
    </row>
    <row r="895" spans="12:16">
      <c r="L895" s="22"/>
      <c r="M895" s="22"/>
      <c r="P895" s="22"/>
    </row>
    <row r="896" spans="12:16">
      <c r="L896" s="22"/>
      <c r="M896" s="22"/>
      <c r="P896" s="22"/>
    </row>
    <row r="897" spans="12:16">
      <c r="L897" s="22"/>
      <c r="M897" s="22"/>
      <c r="P897" s="22"/>
    </row>
    <row r="898" spans="12:16">
      <c r="L898" s="22"/>
      <c r="M898" s="22"/>
      <c r="P898" s="22"/>
    </row>
    <row r="899" spans="12:16">
      <c r="L899" s="22"/>
      <c r="M899" s="22"/>
      <c r="P899" s="22"/>
    </row>
    <row r="900" spans="12:16">
      <c r="L900" s="22"/>
      <c r="M900" s="22"/>
      <c r="P900" s="22"/>
    </row>
    <row r="901" spans="12:16">
      <c r="L901" s="22"/>
      <c r="M901" s="22"/>
      <c r="P901" s="22"/>
    </row>
    <row r="902" spans="12:16">
      <c r="L902" s="22"/>
      <c r="M902" s="22"/>
      <c r="P902" s="22"/>
    </row>
    <row r="903" spans="12:16">
      <c r="L903" s="22"/>
      <c r="M903" s="22"/>
      <c r="P903" s="22"/>
    </row>
    <row r="904" spans="12:16">
      <c r="L904" s="22"/>
      <c r="M904" s="22"/>
      <c r="P904" s="22"/>
    </row>
    <row r="905" spans="12:16">
      <c r="L905" s="22"/>
      <c r="M905" s="22"/>
      <c r="P905" s="22"/>
    </row>
    <row r="906" spans="12:16">
      <c r="L906" s="22"/>
      <c r="M906" s="22"/>
      <c r="P906" s="22"/>
    </row>
    <row r="907" spans="12:16">
      <c r="L907" s="22"/>
      <c r="M907" s="22"/>
      <c r="P907" s="22"/>
    </row>
    <row r="908" spans="12:16">
      <c r="L908" s="22"/>
      <c r="M908" s="22"/>
      <c r="P908" s="22"/>
    </row>
    <row r="909" spans="12:16">
      <c r="L909" s="22"/>
      <c r="M909" s="22"/>
      <c r="P909" s="22"/>
    </row>
    <row r="910" spans="12:16">
      <c r="L910" s="22"/>
      <c r="M910" s="22"/>
      <c r="P910" s="22"/>
    </row>
    <row r="911" spans="12:16">
      <c r="L911" s="22"/>
      <c r="M911" s="22"/>
      <c r="P911" s="22"/>
    </row>
    <row r="912" spans="12:16">
      <c r="L912" s="22"/>
      <c r="M912" s="22"/>
      <c r="P912" s="22"/>
    </row>
    <row r="913" spans="12:16">
      <c r="L913" s="22"/>
      <c r="M913" s="22"/>
      <c r="P913" s="22"/>
    </row>
    <row r="914" spans="12:16">
      <c r="L914" s="22"/>
      <c r="M914" s="22"/>
      <c r="P914" s="22"/>
    </row>
    <row r="915" spans="12:16">
      <c r="L915" s="22"/>
      <c r="M915" s="22"/>
      <c r="P915" s="22"/>
    </row>
    <row r="916" spans="12:16">
      <c r="L916" s="22"/>
      <c r="M916" s="22"/>
      <c r="P916" s="22"/>
    </row>
    <row r="917" spans="12:16">
      <c r="L917" s="22"/>
      <c r="M917" s="22"/>
      <c r="P917" s="22"/>
    </row>
    <row r="918" spans="12:16">
      <c r="L918" s="22"/>
      <c r="M918" s="22"/>
      <c r="P918" s="22"/>
    </row>
    <row r="919" spans="12:16">
      <c r="L919" s="22"/>
      <c r="M919" s="22"/>
      <c r="P919" s="22"/>
    </row>
    <row r="920" spans="12:16">
      <c r="L920" s="22"/>
      <c r="M920" s="22"/>
      <c r="P920" s="22"/>
    </row>
    <row r="921" spans="12:16">
      <c r="L921" s="22"/>
      <c r="M921" s="22"/>
      <c r="P921" s="22"/>
    </row>
    <row r="922" spans="12:16">
      <c r="L922" s="22"/>
      <c r="M922" s="22"/>
      <c r="P922" s="22"/>
    </row>
    <row r="923" spans="12:16">
      <c r="L923" s="22"/>
      <c r="M923" s="22"/>
      <c r="P923" s="22"/>
    </row>
    <row r="924" spans="12:16">
      <c r="L924" s="22"/>
      <c r="M924" s="22"/>
      <c r="P924" s="22"/>
    </row>
    <row r="925" spans="12:16">
      <c r="L925" s="22"/>
      <c r="M925" s="22"/>
      <c r="P925" s="22"/>
    </row>
    <row r="926" spans="12:16">
      <c r="L926" s="22"/>
      <c r="M926" s="22"/>
      <c r="P926" s="22"/>
    </row>
    <row r="927" spans="12:16">
      <c r="L927" s="22"/>
      <c r="M927" s="22"/>
      <c r="P927" s="22"/>
    </row>
    <row r="928" spans="12:16">
      <c r="L928" s="22"/>
      <c r="M928" s="22"/>
      <c r="P928" s="22"/>
    </row>
    <row r="929" spans="12:16">
      <c r="L929" s="22"/>
      <c r="M929" s="22"/>
      <c r="P929" s="22"/>
    </row>
    <row r="930" spans="12:16">
      <c r="L930" s="22"/>
      <c r="M930" s="22"/>
      <c r="P930" s="22"/>
    </row>
    <row r="931" spans="12:16">
      <c r="L931" s="22"/>
      <c r="M931" s="22"/>
      <c r="P931" s="22"/>
    </row>
    <row r="932" spans="12:16">
      <c r="L932" s="22"/>
      <c r="M932" s="22"/>
      <c r="P932" s="22"/>
    </row>
    <row r="933" spans="12:16">
      <c r="L933" s="22"/>
      <c r="M933" s="22"/>
      <c r="P933" s="22"/>
    </row>
    <row r="934" spans="12:16">
      <c r="L934" s="22"/>
      <c r="M934" s="22"/>
      <c r="P934" s="22"/>
    </row>
    <row r="935" spans="12:16">
      <c r="L935" s="22"/>
      <c r="M935" s="22"/>
      <c r="P935" s="22"/>
    </row>
    <row r="936" spans="12:16">
      <c r="L936" s="22"/>
      <c r="M936" s="22"/>
      <c r="P936" s="22"/>
    </row>
    <row r="937" spans="12:16">
      <c r="L937" s="22"/>
      <c r="M937" s="22"/>
      <c r="P937" s="22"/>
    </row>
    <row r="938" spans="12:16">
      <c r="L938" s="22"/>
      <c r="M938" s="22"/>
      <c r="P938" s="22"/>
    </row>
    <row r="939" spans="12:16">
      <c r="L939" s="22"/>
      <c r="M939" s="22"/>
      <c r="P939" s="22"/>
    </row>
    <row r="940" spans="12:16">
      <c r="L940" s="22"/>
      <c r="M940" s="22"/>
      <c r="P940" s="22"/>
    </row>
    <row r="941" spans="12:16">
      <c r="L941" s="22"/>
      <c r="M941" s="22"/>
      <c r="P941" s="22"/>
    </row>
    <row r="942" spans="12:16">
      <c r="L942" s="22"/>
      <c r="M942" s="22"/>
      <c r="P942" s="22"/>
    </row>
    <row r="943" spans="12:16">
      <c r="L943" s="22"/>
      <c r="M943" s="22"/>
      <c r="P943" s="22"/>
    </row>
    <row r="944" spans="12:16">
      <c r="L944" s="22"/>
      <c r="M944" s="22"/>
      <c r="P944" s="22"/>
    </row>
    <row r="945" spans="12:16">
      <c r="L945" s="22"/>
      <c r="M945" s="22"/>
      <c r="P945" s="22"/>
    </row>
    <row r="946" spans="12:16">
      <c r="L946" s="22"/>
      <c r="M946" s="22"/>
      <c r="P946" s="22"/>
    </row>
    <row r="947" spans="12:16">
      <c r="L947" s="22"/>
      <c r="M947" s="22"/>
      <c r="P947" s="22"/>
    </row>
    <row r="948" spans="12:16">
      <c r="L948" s="22"/>
      <c r="M948" s="22"/>
      <c r="P948" s="22"/>
    </row>
    <row r="949" spans="12:16">
      <c r="L949" s="22"/>
      <c r="M949" s="22"/>
      <c r="P949" s="22"/>
    </row>
    <row r="950" spans="12:16">
      <c r="L950" s="22"/>
      <c r="M950" s="22"/>
      <c r="P950" s="22"/>
    </row>
    <row r="951" spans="12:16">
      <c r="L951" s="22"/>
      <c r="M951" s="22"/>
      <c r="P951" s="22"/>
    </row>
    <row r="952" spans="12:16">
      <c r="L952" s="22"/>
      <c r="M952" s="22"/>
      <c r="P952" s="22"/>
    </row>
    <row r="953" spans="12:16">
      <c r="L953" s="22"/>
      <c r="M953" s="22"/>
      <c r="P953" s="22"/>
    </row>
    <row r="954" spans="12:16">
      <c r="L954" s="22"/>
      <c r="M954" s="22"/>
      <c r="P954" s="22"/>
    </row>
    <row r="955" spans="12:16">
      <c r="L955" s="22"/>
      <c r="M955" s="22"/>
      <c r="P955" s="22"/>
    </row>
    <row r="956" spans="12:16">
      <c r="L956" s="22"/>
      <c r="M956" s="22"/>
      <c r="P956" s="22"/>
    </row>
    <row r="957" spans="12:16">
      <c r="L957" s="22"/>
      <c r="M957" s="22"/>
      <c r="P957" s="22"/>
    </row>
    <row r="958" spans="12:16">
      <c r="L958" s="22"/>
      <c r="M958" s="22"/>
      <c r="P958" s="22"/>
    </row>
    <row r="959" spans="12:16">
      <c r="L959" s="22"/>
      <c r="M959" s="22"/>
      <c r="P959" s="22"/>
    </row>
    <row r="960" spans="12:16">
      <c r="L960" s="22"/>
      <c r="M960" s="22"/>
      <c r="P960" s="22"/>
    </row>
    <row r="961" spans="12:16">
      <c r="L961" s="22"/>
      <c r="M961" s="22"/>
      <c r="P961" s="22"/>
    </row>
    <row r="962" spans="12:16">
      <c r="L962" s="22"/>
      <c r="M962" s="22"/>
      <c r="P962" s="22"/>
    </row>
    <row r="963" spans="12:16">
      <c r="L963" s="22"/>
      <c r="M963" s="22"/>
      <c r="P963" s="22"/>
    </row>
    <row r="964" spans="12:16">
      <c r="L964" s="22"/>
      <c r="M964" s="22"/>
      <c r="P964" s="22"/>
    </row>
    <row r="965" spans="12:16">
      <c r="L965" s="22"/>
      <c r="M965" s="22"/>
      <c r="P965" s="22"/>
    </row>
    <row r="966" spans="12:16">
      <c r="L966" s="22"/>
      <c r="M966" s="22"/>
      <c r="P966" s="22"/>
    </row>
    <row r="967" spans="12:16">
      <c r="L967" s="22"/>
      <c r="M967" s="22"/>
      <c r="P967" s="22"/>
    </row>
    <row r="968" spans="12:16">
      <c r="L968" s="22"/>
      <c r="M968" s="22"/>
      <c r="P968" s="22"/>
    </row>
    <row r="969" spans="12:16">
      <c r="L969" s="22"/>
      <c r="M969" s="22"/>
      <c r="P969" s="22"/>
    </row>
    <row r="970" spans="12:16">
      <c r="L970" s="22"/>
      <c r="M970" s="22"/>
      <c r="P970" s="22"/>
    </row>
    <row r="971" spans="12:16">
      <c r="L971" s="22"/>
      <c r="M971" s="22"/>
      <c r="P971" s="22"/>
    </row>
    <row r="972" spans="12:16">
      <c r="L972" s="22"/>
      <c r="M972" s="22"/>
      <c r="P972" s="22"/>
    </row>
    <row r="973" spans="12:16">
      <c r="L973" s="22"/>
      <c r="M973" s="22"/>
      <c r="P973" s="22"/>
    </row>
    <row r="974" spans="12:16">
      <c r="L974" s="22"/>
      <c r="M974" s="22"/>
      <c r="P974" s="22"/>
    </row>
    <row r="975" spans="12:16">
      <c r="L975" s="22"/>
      <c r="M975" s="22"/>
      <c r="P975" s="22"/>
    </row>
    <row r="976" spans="12:16">
      <c r="L976" s="22"/>
      <c r="M976" s="22"/>
      <c r="P976" s="22"/>
    </row>
    <row r="977" spans="12:16">
      <c r="L977" s="22"/>
      <c r="M977" s="22"/>
      <c r="P977" s="22"/>
    </row>
    <row r="978" spans="12:16">
      <c r="L978" s="22"/>
      <c r="M978" s="22"/>
      <c r="P978" s="22"/>
    </row>
    <row r="979" spans="12:16">
      <c r="L979" s="22"/>
      <c r="M979" s="22"/>
      <c r="P979" s="22"/>
    </row>
    <row r="980" spans="12:16">
      <c r="L980" s="22"/>
      <c r="M980" s="22"/>
      <c r="P980" s="22"/>
    </row>
    <row r="981" spans="12:16">
      <c r="L981" s="22"/>
      <c r="M981" s="22"/>
      <c r="P981" s="22"/>
    </row>
    <row r="982" spans="12:16">
      <c r="L982" s="22"/>
      <c r="M982" s="22"/>
      <c r="P982" s="22"/>
    </row>
    <row r="983" spans="12:16">
      <c r="L983" s="22"/>
      <c r="M983" s="22"/>
      <c r="P983" s="22"/>
    </row>
    <row r="984" spans="12:16">
      <c r="L984" s="22"/>
      <c r="M984" s="22"/>
      <c r="P984" s="22"/>
    </row>
    <row r="985" spans="12:16">
      <c r="L985" s="22"/>
      <c r="M985" s="22"/>
      <c r="P985" s="22"/>
    </row>
    <row r="986" spans="12:16">
      <c r="L986" s="22"/>
      <c r="M986" s="22"/>
      <c r="P986" s="22"/>
    </row>
    <row r="987" spans="12:16">
      <c r="L987" s="22"/>
      <c r="M987" s="22"/>
      <c r="P987" s="22"/>
    </row>
    <row r="988" spans="12:16">
      <c r="L988" s="22"/>
      <c r="M988" s="22"/>
      <c r="P988" s="22"/>
    </row>
    <row r="989" spans="12:16">
      <c r="L989" s="22"/>
      <c r="M989" s="22"/>
      <c r="P989" s="22"/>
    </row>
    <row r="990" spans="12:16">
      <c r="L990" s="22"/>
      <c r="M990" s="22"/>
      <c r="P990" s="22"/>
    </row>
    <row r="991" spans="12:16">
      <c r="L991" s="22"/>
      <c r="M991" s="22"/>
      <c r="P991" s="22"/>
    </row>
    <row r="992" spans="12:16">
      <c r="L992" s="22"/>
      <c r="M992" s="22"/>
      <c r="P992" s="22"/>
    </row>
    <row r="993" spans="12:16">
      <c r="L993" s="22"/>
      <c r="M993" s="22"/>
      <c r="P993" s="22"/>
    </row>
    <row r="994" spans="12:16">
      <c r="L994" s="22"/>
      <c r="M994" s="22"/>
      <c r="P994" s="22"/>
    </row>
    <row r="995" spans="12:16">
      <c r="L995" s="22"/>
      <c r="M995" s="22"/>
      <c r="P995" s="22"/>
    </row>
    <row r="996" spans="12:16">
      <c r="L996" s="22"/>
      <c r="M996" s="22"/>
      <c r="P996" s="22"/>
    </row>
    <row r="997" spans="12:16">
      <c r="L997" s="22"/>
      <c r="M997" s="22"/>
      <c r="P997" s="22"/>
    </row>
    <row r="998" spans="12:16">
      <c r="L998" s="22"/>
      <c r="M998" s="22"/>
      <c r="P998" s="22"/>
    </row>
    <row r="999" spans="12:16">
      <c r="L999" s="22"/>
      <c r="M999" s="22"/>
      <c r="P999" s="22"/>
    </row>
    <row r="1000" spans="12:16">
      <c r="L1000" s="22"/>
      <c r="M1000" s="22"/>
      <c r="P1000" s="22"/>
    </row>
    <row r="1001" spans="12:16">
      <c r="L1001" s="22"/>
      <c r="M1001" s="22"/>
      <c r="P1001" s="22"/>
    </row>
    <row r="1002" spans="12:16">
      <c r="L1002" s="22"/>
      <c r="M1002" s="22"/>
      <c r="P1002" s="22"/>
    </row>
    <row r="1003" spans="12:16">
      <c r="L1003" s="22"/>
      <c r="M1003" s="22"/>
      <c r="P1003" s="22"/>
    </row>
    <row r="1004" spans="12:16">
      <c r="L1004" s="22"/>
      <c r="M1004" s="22"/>
      <c r="P1004" s="22"/>
    </row>
    <row r="1005" spans="12:16">
      <c r="L1005" s="22"/>
      <c r="M1005" s="22"/>
      <c r="P1005" s="22"/>
    </row>
    <row r="1006" spans="12:16">
      <c r="L1006" s="22"/>
      <c r="M1006" s="22"/>
      <c r="P1006" s="22"/>
    </row>
    <row r="1007" spans="12:16">
      <c r="L1007" s="22"/>
      <c r="M1007" s="22"/>
      <c r="P1007" s="22"/>
    </row>
    <row r="1008" spans="12:16">
      <c r="L1008" s="22"/>
      <c r="M1008" s="22"/>
      <c r="P1008" s="22"/>
    </row>
    <row r="1009" spans="12:16">
      <c r="L1009" s="22"/>
      <c r="M1009" s="22"/>
      <c r="P1009" s="22"/>
    </row>
    <row r="1010" spans="12:16">
      <c r="L1010" s="22"/>
      <c r="M1010" s="22"/>
      <c r="P1010" s="22"/>
    </row>
    <row r="1011" spans="12:16">
      <c r="L1011" s="22"/>
      <c r="M1011" s="22"/>
      <c r="P1011" s="22"/>
    </row>
    <row r="1012" spans="12:16">
      <c r="L1012" s="22"/>
      <c r="M1012" s="22"/>
      <c r="P1012" s="22"/>
    </row>
    <row r="1013" spans="12:16">
      <c r="L1013" s="22"/>
      <c r="M1013" s="22"/>
      <c r="P1013" s="22"/>
    </row>
    <row r="1014" spans="12:16">
      <c r="L1014" s="22"/>
      <c r="M1014" s="22"/>
      <c r="P1014" s="22"/>
    </row>
    <row r="1015" spans="12:16">
      <c r="L1015" s="22"/>
      <c r="M1015" s="22"/>
      <c r="P1015" s="22"/>
    </row>
    <row r="1016" spans="12:16">
      <c r="L1016" s="22"/>
      <c r="M1016" s="22"/>
      <c r="P1016" s="22"/>
    </row>
    <row r="1017" spans="12:16">
      <c r="L1017" s="22"/>
      <c r="M1017" s="22"/>
      <c r="P1017" s="22"/>
    </row>
    <row r="1018" spans="12:16">
      <c r="L1018" s="22"/>
      <c r="M1018" s="22"/>
      <c r="P1018" s="22"/>
    </row>
    <row r="1019" spans="12:16">
      <c r="L1019" s="22"/>
      <c r="M1019" s="22"/>
      <c r="P1019" s="22"/>
    </row>
    <row r="1020" spans="12:16">
      <c r="L1020" s="22"/>
      <c r="M1020" s="22"/>
      <c r="P1020" s="22"/>
    </row>
    <row r="1021" spans="12:16">
      <c r="L1021" s="22"/>
      <c r="M1021" s="22"/>
      <c r="P1021" s="22"/>
    </row>
    <row r="1022" spans="12:16">
      <c r="L1022" s="22"/>
      <c r="M1022" s="22"/>
      <c r="P1022" s="22"/>
    </row>
    <row r="1023" spans="12:16">
      <c r="L1023" s="22"/>
      <c r="M1023" s="22"/>
      <c r="P1023" s="22"/>
    </row>
    <row r="1024" spans="12:16">
      <c r="L1024" s="22"/>
      <c r="M1024" s="22"/>
      <c r="P1024" s="22"/>
    </row>
    <row r="1025" spans="12:16">
      <c r="L1025" s="22"/>
      <c r="M1025" s="22"/>
      <c r="P1025" s="22"/>
    </row>
    <row r="1026" spans="12:16">
      <c r="L1026" s="22"/>
      <c r="M1026" s="22"/>
      <c r="P1026" s="22"/>
    </row>
    <row r="1027" spans="12:16">
      <c r="L1027" s="22"/>
      <c r="M1027" s="22"/>
      <c r="P1027" s="22"/>
    </row>
    <row r="1028" spans="12:16">
      <c r="L1028" s="22"/>
      <c r="M1028" s="22"/>
      <c r="P1028" s="22"/>
    </row>
    <row r="1029" spans="12:16">
      <c r="L1029" s="22"/>
      <c r="M1029" s="22"/>
      <c r="P1029" s="22"/>
    </row>
    <row r="1030" spans="12:16">
      <c r="L1030" s="22"/>
      <c r="M1030" s="22"/>
      <c r="P1030" s="22"/>
    </row>
    <row r="1031" spans="12:16">
      <c r="L1031" s="22"/>
      <c r="M1031" s="22"/>
      <c r="P1031" s="22"/>
    </row>
    <row r="1032" spans="12:16">
      <c r="L1032" s="22"/>
      <c r="M1032" s="22"/>
      <c r="P1032" s="22"/>
    </row>
    <row r="1033" spans="12:16">
      <c r="L1033" s="22"/>
      <c r="M1033" s="22"/>
      <c r="P1033" s="22"/>
    </row>
    <row r="1034" spans="12:16">
      <c r="L1034" s="22"/>
      <c r="M1034" s="22"/>
      <c r="P1034" s="22"/>
    </row>
    <row r="1035" spans="12:16">
      <c r="L1035" s="22"/>
      <c r="M1035" s="22"/>
      <c r="P1035" s="22"/>
    </row>
    <row r="1036" spans="12:16">
      <c r="L1036" s="22"/>
      <c r="M1036" s="22"/>
      <c r="P1036" s="22"/>
    </row>
    <row r="1037" spans="12:16">
      <c r="L1037" s="22"/>
      <c r="M1037" s="22"/>
      <c r="P1037" s="22"/>
    </row>
    <row r="1038" spans="12:16">
      <c r="L1038" s="22"/>
      <c r="M1038" s="22"/>
      <c r="P1038" s="22"/>
    </row>
    <row r="1039" spans="12:16">
      <c r="L1039" s="22"/>
      <c r="M1039" s="22"/>
      <c r="P1039" s="22"/>
    </row>
    <row r="1040" spans="12:16">
      <c r="L1040" s="22"/>
      <c r="M1040" s="22"/>
      <c r="P1040" s="22"/>
    </row>
    <row r="1041" spans="12:16">
      <c r="L1041" s="22"/>
      <c r="M1041" s="22"/>
      <c r="P1041" s="22"/>
    </row>
    <row r="1042" spans="12:16">
      <c r="L1042" s="22"/>
      <c r="M1042" s="22"/>
      <c r="P1042" s="22"/>
    </row>
    <row r="1043" spans="12:16">
      <c r="L1043" s="22"/>
      <c r="M1043" s="22"/>
      <c r="P1043" s="22"/>
    </row>
    <row r="1044" spans="12:16">
      <c r="L1044" s="22"/>
      <c r="M1044" s="22"/>
      <c r="P1044" s="22"/>
    </row>
    <row r="1045" spans="12:16">
      <c r="L1045" s="22"/>
      <c r="M1045" s="22"/>
      <c r="P1045" s="22"/>
    </row>
    <row r="1046" spans="12:16">
      <c r="L1046" s="22"/>
      <c r="M1046" s="22"/>
      <c r="P1046" s="22"/>
    </row>
    <row r="1047" spans="12:16">
      <c r="L1047" s="22"/>
      <c r="M1047" s="22"/>
      <c r="P1047" s="22"/>
    </row>
    <row r="1048" spans="12:16">
      <c r="L1048" s="22"/>
      <c r="M1048" s="22"/>
      <c r="P1048" s="22"/>
    </row>
    <row r="1049" spans="12:16">
      <c r="L1049" s="22"/>
      <c r="M1049" s="22"/>
      <c r="P1049" s="22"/>
    </row>
    <row r="1050" spans="12:16">
      <c r="L1050" s="22"/>
      <c r="M1050" s="22"/>
      <c r="P1050" s="22"/>
    </row>
    <row r="1051" spans="12:16">
      <c r="L1051" s="22"/>
      <c r="M1051" s="22"/>
      <c r="P1051" s="22"/>
    </row>
    <row r="1052" spans="12:16">
      <c r="L1052" s="22"/>
      <c r="M1052" s="22"/>
      <c r="P1052" s="22"/>
    </row>
    <row r="1053" spans="12:16">
      <c r="L1053" s="22"/>
      <c r="M1053" s="22"/>
      <c r="P1053" s="22"/>
    </row>
    <row r="1054" spans="12:16">
      <c r="L1054" s="22"/>
      <c r="M1054" s="22"/>
      <c r="P1054" s="22"/>
    </row>
    <row r="1055" spans="12:16">
      <c r="L1055" s="22"/>
      <c r="M1055" s="22"/>
      <c r="P1055" s="22"/>
    </row>
    <row r="1056" spans="12:16">
      <c r="L1056" s="22"/>
      <c r="M1056" s="22"/>
      <c r="P1056" s="22"/>
    </row>
    <row r="1057" spans="12:16">
      <c r="L1057" s="22"/>
      <c r="M1057" s="22"/>
      <c r="P1057" s="22"/>
    </row>
    <row r="1058" spans="12:16">
      <c r="L1058" s="22"/>
      <c r="M1058" s="22"/>
      <c r="P1058" s="22"/>
    </row>
    <row r="1059" spans="12:16">
      <c r="L1059" s="22"/>
      <c r="M1059" s="22"/>
      <c r="P1059" s="22"/>
    </row>
    <row r="1060" spans="12:16">
      <c r="L1060" s="22"/>
      <c r="M1060" s="22"/>
      <c r="P1060" s="22"/>
    </row>
    <row r="1061" spans="12:16">
      <c r="L1061" s="22"/>
      <c r="M1061" s="22"/>
      <c r="P1061" s="22"/>
    </row>
    <row r="1062" spans="12:16">
      <c r="L1062" s="22"/>
      <c r="M1062" s="22"/>
      <c r="P1062" s="22"/>
    </row>
    <row r="1063" spans="12:16">
      <c r="L1063" s="22"/>
      <c r="M1063" s="22"/>
      <c r="P1063" s="22"/>
    </row>
    <row r="1064" spans="12:16">
      <c r="L1064" s="22"/>
      <c r="M1064" s="22"/>
      <c r="P1064" s="22"/>
    </row>
    <row r="1065" spans="12:16">
      <c r="L1065" s="22"/>
      <c r="M1065" s="22"/>
      <c r="P1065" s="22"/>
    </row>
    <row r="1066" spans="12:16">
      <c r="L1066" s="22"/>
      <c r="M1066" s="22"/>
      <c r="P1066" s="22"/>
    </row>
    <row r="1067" spans="12:16">
      <c r="L1067" s="22"/>
      <c r="M1067" s="22"/>
      <c r="P1067" s="22"/>
    </row>
    <row r="1068" spans="12:16">
      <c r="L1068" s="22"/>
      <c r="M1068" s="22"/>
      <c r="P1068" s="22"/>
    </row>
    <row r="1069" spans="12:16">
      <c r="L1069" s="22"/>
      <c r="M1069" s="22"/>
      <c r="P1069" s="22"/>
    </row>
    <row r="1070" spans="12:16">
      <c r="L1070" s="22"/>
      <c r="M1070" s="22"/>
      <c r="P1070" s="22"/>
    </row>
    <row r="1071" spans="12:16">
      <c r="L1071" s="22"/>
      <c r="M1071" s="22"/>
      <c r="P1071" s="22"/>
    </row>
    <row r="1072" spans="12:16">
      <c r="L1072" s="22"/>
      <c r="M1072" s="22"/>
      <c r="P1072" s="22"/>
    </row>
    <row r="1073" spans="12:16">
      <c r="L1073" s="22"/>
      <c r="M1073" s="22"/>
      <c r="P1073" s="22"/>
    </row>
    <row r="1074" spans="12:16">
      <c r="L1074" s="22"/>
      <c r="M1074" s="22"/>
      <c r="P1074" s="22"/>
    </row>
    <row r="1075" spans="12:16">
      <c r="L1075" s="22"/>
      <c r="M1075" s="22"/>
      <c r="P1075" s="22"/>
    </row>
    <row r="1076" spans="12:16">
      <c r="L1076" s="22"/>
      <c r="M1076" s="22"/>
      <c r="P1076" s="22"/>
    </row>
    <row r="1077" spans="12:16">
      <c r="L1077" s="22"/>
      <c r="M1077" s="22"/>
      <c r="P1077" s="22"/>
    </row>
    <row r="1078" spans="12:16">
      <c r="L1078" s="22"/>
      <c r="M1078" s="22"/>
      <c r="P1078" s="22"/>
    </row>
    <row r="1079" spans="12:16">
      <c r="L1079" s="22"/>
      <c r="M1079" s="22"/>
      <c r="P1079" s="22"/>
    </row>
    <row r="1080" spans="12:16">
      <c r="L1080" s="22"/>
      <c r="M1080" s="22"/>
      <c r="P1080" s="22"/>
    </row>
    <row r="1081" spans="12:16">
      <c r="L1081" s="22"/>
      <c r="M1081" s="22"/>
      <c r="P1081" s="22"/>
    </row>
    <row r="1082" spans="12:16">
      <c r="L1082" s="22"/>
      <c r="M1082" s="22"/>
      <c r="P1082" s="22"/>
    </row>
    <row r="1083" spans="12:16">
      <c r="L1083" s="22"/>
      <c r="M1083" s="22"/>
      <c r="P1083" s="22"/>
    </row>
    <row r="1084" spans="12:16">
      <c r="L1084" s="22"/>
      <c r="M1084" s="22"/>
      <c r="P1084" s="22"/>
    </row>
    <row r="1085" spans="12:16">
      <c r="L1085" s="22"/>
      <c r="M1085" s="22"/>
      <c r="P1085" s="22"/>
    </row>
    <row r="1086" spans="12:16">
      <c r="L1086" s="22"/>
      <c r="M1086" s="22"/>
      <c r="P1086" s="22"/>
    </row>
    <row r="1087" spans="12:16">
      <c r="L1087" s="22"/>
      <c r="M1087" s="22"/>
      <c r="P1087" s="22"/>
    </row>
    <row r="1088" spans="12:16">
      <c r="L1088" s="22"/>
      <c r="M1088" s="22"/>
      <c r="P1088" s="22"/>
    </row>
    <row r="1089" spans="12:16">
      <c r="L1089" s="22"/>
      <c r="M1089" s="22"/>
      <c r="P1089" s="22"/>
    </row>
    <row r="1090" spans="12:16">
      <c r="L1090" s="22"/>
      <c r="M1090" s="22"/>
      <c r="P1090" s="22"/>
    </row>
    <row r="1091" spans="12:16">
      <c r="L1091" s="22"/>
      <c r="M1091" s="22"/>
      <c r="P1091" s="22"/>
    </row>
    <row r="1092" spans="12:16">
      <c r="L1092" s="22"/>
      <c r="M1092" s="22"/>
      <c r="P1092" s="22"/>
    </row>
    <row r="1093" spans="12:16">
      <c r="L1093" s="22"/>
      <c r="M1093" s="22"/>
      <c r="P1093" s="22"/>
    </row>
    <row r="1094" spans="12:16">
      <c r="L1094" s="22"/>
      <c r="M1094" s="22"/>
      <c r="P1094" s="22"/>
    </row>
    <row r="1095" spans="12:16">
      <c r="L1095" s="22"/>
      <c r="M1095" s="22"/>
      <c r="P1095" s="22"/>
    </row>
    <row r="1096" spans="12:16">
      <c r="L1096" s="22"/>
      <c r="M1096" s="22"/>
      <c r="P1096" s="22"/>
    </row>
    <row r="1097" spans="12:16">
      <c r="L1097" s="22"/>
      <c r="M1097" s="22"/>
      <c r="P1097" s="22"/>
    </row>
    <row r="1098" spans="12:16">
      <c r="L1098" s="22"/>
      <c r="M1098" s="22"/>
      <c r="P1098" s="22"/>
    </row>
    <row r="1099" spans="12:16">
      <c r="L1099" s="22"/>
      <c r="M1099" s="22"/>
      <c r="P1099" s="22"/>
    </row>
    <row r="1100" spans="12:16">
      <c r="L1100" s="22"/>
      <c r="M1100" s="22"/>
      <c r="P1100" s="22"/>
    </row>
    <row r="1101" spans="12:16">
      <c r="L1101" s="22"/>
      <c r="M1101" s="22"/>
      <c r="P1101" s="22"/>
    </row>
    <row r="1102" spans="12:16">
      <c r="L1102" s="22"/>
      <c r="M1102" s="22"/>
      <c r="P1102" s="22"/>
    </row>
    <row r="1103" spans="12:16">
      <c r="L1103" s="22"/>
      <c r="M1103" s="22"/>
      <c r="P1103" s="22"/>
    </row>
    <row r="1104" spans="12:16">
      <c r="L1104" s="22"/>
      <c r="M1104" s="22"/>
      <c r="P1104" s="22"/>
    </row>
    <row r="1105" spans="12:16">
      <c r="L1105" s="22"/>
      <c r="M1105" s="22"/>
      <c r="P1105" s="22"/>
    </row>
    <row r="1106" spans="12:16">
      <c r="L1106" s="22"/>
      <c r="M1106" s="22"/>
      <c r="P1106" s="22"/>
    </row>
    <row r="1107" spans="12:16">
      <c r="L1107" s="22"/>
      <c r="M1107" s="22"/>
      <c r="P1107" s="22"/>
    </row>
    <row r="1108" spans="12:16">
      <c r="L1108" s="22"/>
      <c r="M1108" s="22"/>
      <c r="P1108" s="22"/>
    </row>
    <row r="1109" spans="12:16">
      <c r="L1109" s="22"/>
      <c r="M1109" s="22"/>
      <c r="P1109" s="22"/>
    </row>
    <row r="1110" spans="12:16">
      <c r="L1110" s="22"/>
      <c r="M1110" s="22"/>
      <c r="P1110" s="22"/>
    </row>
    <row r="1111" spans="12:16">
      <c r="L1111" s="22"/>
      <c r="M1111" s="22"/>
      <c r="P1111" s="22"/>
    </row>
    <row r="1112" spans="12:16">
      <c r="L1112" s="22"/>
      <c r="M1112" s="22"/>
      <c r="P1112" s="22"/>
    </row>
    <row r="1113" spans="12:16">
      <c r="L1113" s="22"/>
      <c r="M1113" s="22"/>
      <c r="P1113" s="22"/>
    </row>
    <row r="1114" spans="12:16">
      <c r="L1114" s="22"/>
      <c r="M1114" s="22"/>
      <c r="P1114" s="22"/>
    </row>
    <row r="1115" spans="12:16">
      <c r="L1115" s="22"/>
      <c r="M1115" s="22"/>
      <c r="P1115" s="22"/>
    </row>
    <row r="1116" spans="12:16">
      <c r="L1116" s="22"/>
      <c r="M1116" s="22"/>
      <c r="P1116" s="22"/>
    </row>
    <row r="1117" spans="12:16">
      <c r="L1117" s="22"/>
      <c r="M1117" s="22"/>
      <c r="P1117" s="22"/>
    </row>
    <row r="1118" spans="12:16">
      <c r="L1118" s="22"/>
      <c r="M1118" s="22"/>
      <c r="P1118" s="22"/>
    </row>
    <row r="1119" spans="12:16">
      <c r="L1119" s="22"/>
      <c r="M1119" s="22"/>
      <c r="P1119" s="22"/>
    </row>
    <row r="1120" spans="12:16">
      <c r="L1120" s="22"/>
      <c r="M1120" s="22"/>
      <c r="P1120" s="22"/>
    </row>
    <row r="1121" spans="12:16">
      <c r="L1121" s="22"/>
      <c r="M1121" s="22"/>
      <c r="P1121" s="22"/>
    </row>
    <row r="1122" spans="12:16">
      <c r="L1122" s="22"/>
      <c r="M1122" s="22"/>
      <c r="P1122" s="22"/>
    </row>
    <row r="1123" spans="12:16">
      <c r="L1123" s="22"/>
      <c r="M1123" s="22"/>
      <c r="P1123" s="22"/>
    </row>
    <row r="1124" spans="12:16">
      <c r="L1124" s="22"/>
      <c r="M1124" s="22"/>
      <c r="P1124" s="22"/>
    </row>
    <row r="1125" spans="12:16">
      <c r="L1125" s="22"/>
      <c r="M1125" s="22"/>
      <c r="P1125" s="22"/>
    </row>
    <row r="1126" spans="12:16">
      <c r="L1126" s="22"/>
      <c r="M1126" s="22"/>
      <c r="P1126" s="22"/>
    </row>
    <row r="1127" spans="12:16">
      <c r="L1127" s="22"/>
      <c r="M1127" s="22"/>
      <c r="P1127" s="22"/>
    </row>
    <row r="1128" spans="12:16">
      <c r="L1128" s="22"/>
      <c r="M1128" s="22"/>
      <c r="P1128" s="22"/>
    </row>
    <row r="1129" spans="12:16">
      <c r="L1129" s="22"/>
      <c r="M1129" s="22"/>
      <c r="P1129" s="22"/>
    </row>
    <row r="1130" spans="12:16">
      <c r="L1130" s="22"/>
      <c r="M1130" s="22"/>
      <c r="P1130" s="22"/>
    </row>
    <row r="1131" spans="12:16">
      <c r="L1131" s="22"/>
      <c r="M1131" s="22"/>
      <c r="P1131" s="22"/>
    </row>
    <row r="1132" spans="12:16">
      <c r="L1132" s="22"/>
      <c r="M1132" s="22"/>
      <c r="P1132" s="22"/>
    </row>
    <row r="1133" spans="12:16">
      <c r="L1133" s="22"/>
      <c r="M1133" s="22"/>
      <c r="P1133" s="22"/>
    </row>
    <row r="1134" spans="12:16">
      <c r="L1134" s="22"/>
      <c r="M1134" s="22"/>
      <c r="P1134" s="22"/>
    </row>
    <row r="1135" spans="12:16">
      <c r="L1135" s="22"/>
      <c r="M1135" s="22"/>
      <c r="P1135" s="22"/>
    </row>
    <row r="1136" spans="12:16">
      <c r="L1136" s="22"/>
      <c r="M1136" s="22"/>
      <c r="P1136" s="22"/>
    </row>
    <row r="1137" spans="12:16">
      <c r="L1137" s="22"/>
      <c r="M1137" s="22"/>
      <c r="P1137" s="22"/>
    </row>
    <row r="1138" spans="12:16">
      <c r="L1138" s="22"/>
      <c r="M1138" s="22"/>
      <c r="P1138" s="22"/>
    </row>
    <row r="1139" spans="12:16">
      <c r="L1139" s="22"/>
      <c r="M1139" s="22"/>
      <c r="P1139" s="22"/>
    </row>
    <row r="1140" spans="12:16">
      <c r="L1140" s="22"/>
      <c r="M1140" s="22"/>
      <c r="P1140" s="22"/>
    </row>
    <row r="1141" spans="12:16">
      <c r="L1141" s="22"/>
      <c r="M1141" s="22"/>
      <c r="P1141" s="22"/>
    </row>
    <row r="1142" spans="12:16">
      <c r="L1142" s="22"/>
      <c r="M1142" s="22"/>
      <c r="P1142" s="22"/>
    </row>
    <row r="1143" spans="12:16">
      <c r="L1143" s="22"/>
      <c r="M1143" s="22"/>
      <c r="P1143" s="22"/>
    </row>
    <row r="1144" spans="12:16">
      <c r="L1144" s="22"/>
      <c r="M1144" s="22"/>
      <c r="P1144" s="22"/>
    </row>
    <row r="1145" spans="12:16">
      <c r="L1145" s="22"/>
      <c r="M1145" s="22"/>
      <c r="P1145" s="22"/>
    </row>
    <row r="1146" spans="12:16">
      <c r="L1146" s="22"/>
      <c r="M1146" s="22"/>
      <c r="P1146" s="22"/>
    </row>
    <row r="1147" spans="12:16">
      <c r="L1147" s="22"/>
      <c r="M1147" s="22"/>
      <c r="P1147" s="22"/>
    </row>
    <row r="1148" spans="12:16">
      <c r="L1148" s="22"/>
      <c r="M1148" s="22"/>
      <c r="P1148" s="22"/>
    </row>
    <row r="1149" spans="12:16">
      <c r="L1149" s="22"/>
      <c r="M1149" s="22"/>
      <c r="P1149" s="22"/>
    </row>
    <row r="1150" spans="12:16">
      <c r="L1150" s="22"/>
      <c r="M1150" s="22"/>
      <c r="P1150" s="22"/>
    </row>
    <row r="1151" spans="12:16">
      <c r="L1151" s="22"/>
      <c r="M1151" s="22"/>
      <c r="P1151" s="22"/>
    </row>
    <row r="1152" spans="12:16">
      <c r="L1152" s="22"/>
      <c r="M1152" s="22"/>
      <c r="P1152" s="22"/>
    </row>
    <row r="1153" spans="12:16">
      <c r="L1153" s="22"/>
      <c r="M1153" s="22"/>
      <c r="P1153" s="22"/>
    </row>
    <row r="1154" spans="12:16">
      <c r="L1154" s="22"/>
      <c r="M1154" s="22"/>
      <c r="P1154" s="22"/>
    </row>
    <row r="1155" spans="12:16">
      <c r="L1155" s="22"/>
      <c r="M1155" s="22"/>
      <c r="P1155" s="22"/>
    </row>
    <row r="1156" spans="12:16">
      <c r="L1156" s="22"/>
      <c r="M1156" s="22"/>
      <c r="P1156" s="22"/>
    </row>
    <row r="1157" spans="12:16">
      <c r="L1157" s="22"/>
      <c r="M1157" s="22"/>
      <c r="P1157" s="22"/>
    </row>
    <row r="1158" spans="12:16">
      <c r="L1158" s="22"/>
      <c r="M1158" s="22"/>
      <c r="P1158" s="22"/>
    </row>
    <row r="1159" spans="12:16">
      <c r="L1159" s="22"/>
      <c r="M1159" s="22"/>
      <c r="P1159" s="22"/>
    </row>
    <row r="1160" spans="12:16">
      <c r="L1160" s="22"/>
      <c r="M1160" s="22"/>
      <c r="P1160" s="22"/>
    </row>
    <row r="1161" spans="12:16">
      <c r="L1161" s="22"/>
      <c r="M1161" s="22"/>
      <c r="P1161" s="22"/>
    </row>
    <row r="1162" spans="12:16">
      <c r="L1162" s="22"/>
      <c r="M1162" s="22"/>
      <c r="P1162" s="22"/>
    </row>
    <row r="1163" spans="12:16">
      <c r="L1163" s="22"/>
      <c r="M1163" s="22"/>
      <c r="P1163" s="22"/>
    </row>
    <row r="1164" spans="12:16">
      <c r="L1164" s="22"/>
      <c r="M1164" s="22"/>
      <c r="P1164" s="22"/>
    </row>
    <row r="1165" spans="12:16">
      <c r="L1165" s="22"/>
      <c r="M1165" s="22"/>
      <c r="P1165" s="22"/>
    </row>
    <row r="1166" spans="12:16">
      <c r="L1166" s="22"/>
      <c r="M1166" s="22"/>
      <c r="P1166" s="22"/>
    </row>
    <row r="1167" spans="12:16">
      <c r="L1167" s="22"/>
      <c r="M1167" s="22"/>
      <c r="P1167" s="22"/>
    </row>
    <row r="1168" spans="12:16">
      <c r="L1168" s="22"/>
      <c r="M1168" s="22"/>
      <c r="P1168" s="22"/>
    </row>
    <row r="1169" spans="12:16">
      <c r="L1169" s="22"/>
      <c r="M1169" s="22"/>
      <c r="P1169" s="22"/>
    </row>
    <row r="1170" spans="12:16">
      <c r="L1170" s="22"/>
      <c r="M1170" s="22"/>
      <c r="P1170" s="22"/>
    </row>
    <row r="1171" spans="12:16">
      <c r="L1171" s="22"/>
      <c r="M1171" s="22"/>
      <c r="P1171" s="22"/>
    </row>
    <row r="1172" spans="12:16">
      <c r="L1172" s="22"/>
      <c r="M1172" s="22"/>
      <c r="P1172" s="22"/>
    </row>
    <row r="1173" spans="12:16">
      <c r="L1173" s="22"/>
      <c r="M1173" s="22"/>
      <c r="P1173" s="22"/>
    </row>
    <row r="1174" spans="12:16">
      <c r="L1174" s="22"/>
      <c r="M1174" s="22"/>
      <c r="P1174" s="22"/>
    </row>
    <row r="1175" spans="12:16">
      <c r="L1175" s="22"/>
      <c r="M1175" s="22"/>
      <c r="P1175" s="22"/>
    </row>
    <row r="1176" spans="12:16">
      <c r="L1176" s="22"/>
      <c r="M1176" s="22"/>
      <c r="P1176" s="22"/>
    </row>
    <row r="1177" spans="12:16">
      <c r="L1177" s="22"/>
      <c r="M1177" s="22"/>
      <c r="P1177" s="22"/>
    </row>
    <row r="1178" spans="12:16">
      <c r="L1178" s="22"/>
      <c r="M1178" s="22"/>
      <c r="P1178" s="22"/>
    </row>
    <row r="1179" spans="12:16">
      <c r="L1179" s="22"/>
      <c r="M1179" s="22"/>
      <c r="P1179" s="22"/>
    </row>
    <row r="1180" spans="12:16">
      <c r="L1180" s="22"/>
      <c r="M1180" s="22"/>
      <c r="P1180" s="22"/>
    </row>
    <row r="1181" spans="12:16">
      <c r="L1181" s="22"/>
      <c r="M1181" s="22"/>
      <c r="P1181" s="22"/>
    </row>
    <row r="1182" spans="12:16">
      <c r="L1182" s="22"/>
      <c r="M1182" s="22"/>
      <c r="P1182" s="22"/>
    </row>
    <row r="1183" spans="12:16">
      <c r="L1183" s="22"/>
      <c r="M1183" s="22"/>
      <c r="P1183" s="22"/>
    </row>
    <row r="1184" spans="12:16">
      <c r="L1184" s="22"/>
      <c r="M1184" s="22"/>
      <c r="P1184" s="22"/>
    </row>
    <row r="1185" spans="12:16">
      <c r="L1185" s="22"/>
      <c r="M1185" s="22"/>
      <c r="P1185" s="22"/>
    </row>
    <row r="1186" spans="12:16">
      <c r="L1186" s="22"/>
      <c r="M1186" s="22"/>
      <c r="P1186" s="22"/>
    </row>
    <row r="1187" spans="12:16">
      <c r="L1187" s="22"/>
      <c r="M1187" s="22"/>
      <c r="P1187" s="22"/>
    </row>
    <row r="1188" spans="12:16">
      <c r="L1188" s="22"/>
      <c r="M1188" s="22"/>
      <c r="P1188" s="22"/>
    </row>
    <row r="1189" spans="12:16">
      <c r="L1189" s="22"/>
      <c r="M1189" s="22"/>
      <c r="P1189" s="22"/>
    </row>
    <row r="1190" spans="12:16">
      <c r="L1190" s="22"/>
      <c r="M1190" s="22"/>
      <c r="P1190" s="22"/>
    </row>
    <row r="1191" spans="12:16">
      <c r="L1191" s="22"/>
      <c r="M1191" s="22"/>
      <c r="P1191" s="22"/>
    </row>
    <row r="1192" spans="12:16">
      <c r="L1192" s="22"/>
      <c r="M1192" s="22"/>
      <c r="P1192" s="22"/>
    </row>
    <row r="1193" spans="12:16">
      <c r="L1193" s="22"/>
      <c r="M1193" s="22"/>
      <c r="P1193" s="22"/>
    </row>
    <row r="1194" spans="12:16">
      <c r="L1194" s="22"/>
      <c r="M1194" s="22"/>
      <c r="P1194" s="22"/>
    </row>
    <row r="1195" spans="12:16">
      <c r="L1195" s="22"/>
      <c r="M1195" s="22"/>
      <c r="P1195" s="22"/>
    </row>
    <row r="1196" spans="12:16">
      <c r="L1196" s="22"/>
      <c r="M1196" s="22"/>
      <c r="P1196" s="22"/>
    </row>
    <row r="1197" spans="12:16">
      <c r="L1197" s="22"/>
      <c r="M1197" s="22"/>
      <c r="P1197" s="22"/>
    </row>
    <row r="1198" spans="12:16">
      <c r="L1198" s="22"/>
      <c r="M1198" s="22"/>
      <c r="P1198" s="22"/>
    </row>
    <row r="1199" spans="12:16">
      <c r="L1199" s="22"/>
      <c r="M1199" s="22"/>
      <c r="P1199" s="22"/>
    </row>
    <row r="1200" spans="12:16">
      <c r="L1200" s="22"/>
      <c r="M1200" s="22"/>
      <c r="P1200" s="22"/>
    </row>
    <row r="1201" spans="12:16">
      <c r="L1201" s="22"/>
      <c r="M1201" s="22"/>
      <c r="P1201" s="22"/>
    </row>
    <row r="1202" spans="12:16">
      <c r="L1202" s="22"/>
      <c r="M1202" s="22"/>
      <c r="P1202" s="22"/>
    </row>
    <row r="1203" spans="12:16">
      <c r="L1203" s="22"/>
      <c r="M1203" s="22"/>
      <c r="P1203" s="22"/>
    </row>
    <row r="1204" spans="12:16">
      <c r="L1204" s="22"/>
      <c r="M1204" s="22"/>
      <c r="P1204" s="22"/>
    </row>
    <row r="1205" spans="12:16">
      <c r="L1205" s="22"/>
      <c r="M1205" s="22"/>
      <c r="P1205" s="22"/>
    </row>
    <row r="1206" spans="12:16">
      <c r="L1206" s="22"/>
      <c r="M1206" s="22"/>
      <c r="P1206" s="22"/>
    </row>
    <row r="1207" spans="12:16">
      <c r="L1207" s="22"/>
      <c r="M1207" s="22"/>
      <c r="P1207" s="22"/>
    </row>
    <row r="1208" spans="12:16">
      <c r="L1208" s="22"/>
      <c r="M1208" s="22"/>
      <c r="P1208" s="22"/>
    </row>
    <row r="1209" spans="12:16">
      <c r="L1209" s="22"/>
      <c r="M1209" s="22"/>
      <c r="P1209" s="22"/>
    </row>
    <row r="1210" spans="12:16">
      <c r="L1210" s="22"/>
      <c r="M1210" s="22"/>
      <c r="P1210" s="22"/>
    </row>
    <row r="1211" spans="12:16">
      <c r="L1211" s="22"/>
      <c r="M1211" s="22"/>
      <c r="P1211" s="22"/>
    </row>
    <row r="1212" spans="12:16">
      <c r="L1212" s="22"/>
      <c r="M1212" s="22"/>
      <c r="P1212" s="22"/>
    </row>
    <row r="1213" spans="12:16">
      <c r="L1213" s="22"/>
      <c r="M1213" s="22"/>
      <c r="P1213" s="22"/>
    </row>
    <row r="1214" spans="12:16">
      <c r="L1214" s="22"/>
      <c r="M1214" s="22"/>
      <c r="P1214" s="22"/>
    </row>
    <row r="1215" spans="12:16">
      <c r="L1215" s="22"/>
      <c r="M1215" s="22"/>
      <c r="P1215" s="22"/>
    </row>
    <row r="1216" spans="12:16">
      <c r="L1216" s="22"/>
      <c r="M1216" s="22"/>
      <c r="P1216" s="22"/>
    </row>
    <row r="1217" spans="12:16">
      <c r="L1217" s="22"/>
      <c r="M1217" s="22"/>
      <c r="P1217" s="22"/>
    </row>
    <row r="1218" spans="12:16">
      <c r="L1218" s="22"/>
      <c r="M1218" s="22"/>
      <c r="P1218" s="22"/>
    </row>
    <row r="1219" spans="12:16">
      <c r="L1219" s="22"/>
      <c r="M1219" s="22"/>
      <c r="P1219" s="22"/>
    </row>
    <row r="1220" spans="12:16">
      <c r="L1220" s="22"/>
      <c r="M1220" s="22"/>
      <c r="P1220" s="22"/>
    </row>
    <row r="1221" spans="12:16">
      <c r="L1221" s="22"/>
      <c r="M1221" s="22"/>
      <c r="P1221" s="22"/>
    </row>
    <row r="1222" spans="12:16">
      <c r="L1222" s="22"/>
      <c r="M1222" s="22"/>
      <c r="P1222" s="22"/>
    </row>
    <row r="1223" spans="12:16">
      <c r="L1223" s="22"/>
      <c r="M1223" s="22"/>
      <c r="P1223" s="22"/>
    </row>
    <row r="1224" spans="12:16">
      <c r="L1224" s="22"/>
      <c r="M1224" s="22"/>
      <c r="P1224" s="22"/>
    </row>
    <row r="1225" spans="12:16">
      <c r="L1225" s="22"/>
      <c r="M1225" s="22"/>
      <c r="P1225" s="22"/>
    </row>
    <row r="1226" spans="12:16">
      <c r="L1226" s="22"/>
      <c r="M1226" s="22"/>
      <c r="P1226" s="22"/>
    </row>
    <row r="1227" spans="12:16">
      <c r="L1227" s="22"/>
      <c r="M1227" s="22"/>
      <c r="P1227" s="22"/>
    </row>
    <row r="1228" spans="12:16">
      <c r="L1228" s="22"/>
      <c r="M1228" s="22"/>
      <c r="P1228" s="22"/>
    </row>
    <row r="1229" spans="12:16">
      <c r="L1229" s="22"/>
      <c r="M1229" s="22"/>
      <c r="P1229" s="22"/>
    </row>
    <row r="1230" spans="12:16">
      <c r="L1230" s="22"/>
      <c r="M1230" s="22"/>
      <c r="P1230" s="22"/>
    </row>
    <row r="1231" spans="12:16">
      <c r="L1231" s="22"/>
      <c r="M1231" s="22"/>
      <c r="P1231" s="22"/>
    </row>
    <row r="1232" spans="12:16">
      <c r="L1232" s="22"/>
      <c r="M1232" s="22"/>
      <c r="P1232" s="22"/>
    </row>
    <row r="1233" spans="12:16">
      <c r="L1233" s="22"/>
      <c r="M1233" s="22"/>
      <c r="P1233" s="22"/>
    </row>
    <row r="1234" spans="12:16">
      <c r="L1234" s="22"/>
      <c r="M1234" s="22"/>
      <c r="P1234" s="22"/>
    </row>
    <row r="1235" spans="12:16">
      <c r="L1235" s="22"/>
      <c r="M1235" s="22"/>
      <c r="P1235" s="22"/>
    </row>
    <row r="1236" spans="12:16">
      <c r="L1236" s="22"/>
      <c r="M1236" s="22"/>
      <c r="P1236" s="22"/>
    </row>
    <row r="1237" spans="12:16">
      <c r="L1237" s="22"/>
      <c r="M1237" s="22"/>
      <c r="P1237" s="22"/>
    </row>
    <row r="1238" spans="12:16">
      <c r="L1238" s="22"/>
      <c r="M1238" s="22"/>
      <c r="P1238" s="22"/>
    </row>
    <row r="1239" spans="12:16">
      <c r="L1239" s="22"/>
      <c r="M1239" s="22"/>
      <c r="P1239" s="22"/>
    </row>
    <row r="1240" spans="12:16">
      <c r="L1240" s="22"/>
      <c r="M1240" s="22"/>
      <c r="P1240" s="22"/>
    </row>
    <row r="1241" spans="12:16">
      <c r="L1241" s="22"/>
      <c r="M1241" s="22"/>
      <c r="P1241" s="22"/>
    </row>
    <row r="1242" spans="12:16">
      <c r="L1242" s="22"/>
      <c r="M1242" s="22"/>
      <c r="P1242" s="22"/>
    </row>
    <row r="1243" spans="12:16">
      <c r="L1243" s="22"/>
      <c r="M1243" s="22"/>
      <c r="P1243" s="22"/>
    </row>
    <row r="1244" spans="12:16">
      <c r="L1244" s="22"/>
      <c r="M1244" s="22"/>
      <c r="P1244" s="22"/>
    </row>
    <row r="1245" spans="12:16">
      <c r="L1245" s="22"/>
      <c r="M1245" s="22"/>
      <c r="P1245" s="22"/>
    </row>
    <row r="1246" spans="12:16">
      <c r="L1246" s="22"/>
      <c r="M1246" s="22"/>
      <c r="P1246" s="22"/>
    </row>
    <row r="1247" spans="12:16">
      <c r="L1247" s="22"/>
      <c r="M1247" s="22"/>
      <c r="P1247" s="22"/>
    </row>
    <row r="1248" spans="12:16">
      <c r="L1248" s="22"/>
      <c r="M1248" s="22"/>
      <c r="P1248" s="22"/>
    </row>
    <row r="1249" spans="12:16">
      <c r="L1249" s="22"/>
      <c r="M1249" s="22"/>
      <c r="P1249" s="22"/>
    </row>
    <row r="1250" spans="12:16">
      <c r="L1250" s="22"/>
      <c r="M1250" s="22"/>
      <c r="P1250" s="22"/>
    </row>
    <row r="1251" spans="12:16">
      <c r="L1251" s="22"/>
      <c r="M1251" s="22"/>
      <c r="P1251" s="22"/>
    </row>
    <row r="1252" spans="12:16">
      <c r="L1252" s="22"/>
      <c r="M1252" s="22"/>
      <c r="P1252" s="22"/>
    </row>
    <row r="1253" spans="12:16">
      <c r="L1253" s="22"/>
      <c r="M1253" s="22"/>
      <c r="P1253" s="22"/>
    </row>
    <row r="1254" spans="12:16">
      <c r="L1254" s="22"/>
      <c r="M1254" s="22"/>
      <c r="P1254" s="22"/>
    </row>
    <row r="1255" spans="12:16">
      <c r="L1255" s="22"/>
      <c r="M1255" s="22"/>
      <c r="P1255" s="22"/>
    </row>
    <row r="1256" spans="12:16">
      <c r="L1256" s="22"/>
      <c r="M1256" s="22"/>
      <c r="P1256" s="22"/>
    </row>
    <row r="1257" spans="12:16">
      <c r="L1257" s="22"/>
      <c r="M1257" s="22"/>
      <c r="P1257" s="22"/>
    </row>
    <row r="1258" spans="12:16">
      <c r="L1258" s="22"/>
      <c r="M1258" s="22"/>
      <c r="P1258" s="22"/>
    </row>
    <row r="1259" spans="12:16">
      <c r="L1259" s="22"/>
      <c r="M1259" s="22"/>
      <c r="P1259" s="22"/>
    </row>
    <row r="1260" spans="12:16">
      <c r="L1260" s="22"/>
      <c r="M1260" s="22"/>
      <c r="P1260" s="22"/>
    </row>
    <row r="1261" spans="12:16">
      <c r="L1261" s="22"/>
      <c r="M1261" s="22"/>
      <c r="P1261" s="22"/>
    </row>
    <row r="1262" spans="12:16">
      <c r="L1262" s="22"/>
      <c r="M1262" s="22"/>
      <c r="P1262" s="22"/>
    </row>
    <row r="1263" spans="12:16">
      <c r="L1263" s="22"/>
      <c r="M1263" s="22"/>
      <c r="P1263" s="22"/>
    </row>
    <row r="1264" spans="12:16">
      <c r="L1264" s="22"/>
      <c r="M1264" s="22"/>
      <c r="P1264" s="22"/>
    </row>
    <row r="1265" spans="12:16">
      <c r="L1265" s="22"/>
      <c r="M1265" s="22"/>
      <c r="P1265" s="22"/>
    </row>
    <row r="1266" spans="12:16">
      <c r="L1266" s="22"/>
      <c r="M1266" s="22"/>
      <c r="P1266" s="22"/>
    </row>
    <row r="1267" spans="12:16">
      <c r="L1267" s="22"/>
      <c r="M1267" s="22"/>
      <c r="P1267" s="22"/>
    </row>
    <row r="1268" spans="12:16">
      <c r="L1268" s="22"/>
      <c r="M1268" s="22"/>
      <c r="P1268" s="22"/>
    </row>
    <row r="1269" spans="12:16">
      <c r="L1269" s="22"/>
      <c r="M1269" s="22"/>
      <c r="P1269" s="22"/>
    </row>
    <row r="1270" spans="12:16">
      <c r="L1270" s="22"/>
      <c r="M1270" s="22"/>
      <c r="P1270" s="22"/>
    </row>
    <row r="1271" spans="12:16">
      <c r="L1271" s="22"/>
      <c r="M1271" s="22"/>
      <c r="P1271" s="22"/>
    </row>
    <row r="1272" spans="12:16">
      <c r="L1272" s="22"/>
      <c r="M1272" s="22"/>
      <c r="P1272" s="22"/>
    </row>
    <row r="1273" spans="12:16">
      <c r="L1273" s="22"/>
      <c r="M1273" s="22"/>
      <c r="P1273" s="22"/>
    </row>
    <row r="1274" spans="12:16">
      <c r="L1274" s="22"/>
      <c r="M1274" s="22"/>
      <c r="P1274" s="22"/>
    </row>
    <row r="1275" spans="12:16">
      <c r="L1275" s="22"/>
      <c r="M1275" s="22"/>
      <c r="P1275" s="22"/>
    </row>
    <row r="1276" spans="12:16">
      <c r="L1276" s="22"/>
      <c r="M1276" s="22"/>
      <c r="P1276" s="22"/>
    </row>
    <row r="1277" spans="12:16">
      <c r="L1277" s="22"/>
      <c r="M1277" s="22"/>
      <c r="P1277" s="22"/>
    </row>
    <row r="1278" spans="12:16">
      <c r="L1278" s="22"/>
      <c r="M1278" s="22"/>
      <c r="P1278" s="22"/>
    </row>
    <row r="1279" spans="12:16">
      <c r="L1279" s="22"/>
      <c r="M1279" s="22"/>
      <c r="P1279" s="22"/>
    </row>
    <row r="1280" spans="12:16">
      <c r="L1280" s="22"/>
      <c r="M1280" s="22"/>
      <c r="P1280" s="22"/>
    </row>
    <row r="1281" spans="12:16">
      <c r="L1281" s="22"/>
      <c r="M1281" s="22"/>
      <c r="P1281" s="22"/>
    </row>
    <row r="1282" spans="12:16">
      <c r="L1282" s="22"/>
      <c r="M1282" s="22"/>
      <c r="P1282" s="22"/>
    </row>
    <row r="1283" spans="12:16">
      <c r="L1283" s="22"/>
      <c r="M1283" s="22"/>
      <c r="P1283" s="22"/>
    </row>
    <row r="1284" spans="12:16">
      <c r="L1284" s="22"/>
      <c r="M1284" s="22"/>
      <c r="P1284" s="22"/>
    </row>
    <row r="1285" spans="12:16">
      <c r="L1285" s="22"/>
      <c r="M1285" s="22"/>
      <c r="P1285" s="22"/>
    </row>
    <row r="1286" spans="12:16">
      <c r="L1286" s="22"/>
      <c r="M1286" s="22"/>
      <c r="P1286" s="22"/>
    </row>
    <row r="1287" spans="12:16">
      <c r="L1287" s="22"/>
      <c r="M1287" s="22"/>
      <c r="P1287" s="22"/>
    </row>
    <row r="1288" spans="12:16">
      <c r="L1288" s="22"/>
      <c r="M1288" s="22"/>
      <c r="P1288" s="22"/>
    </row>
    <row r="1289" spans="12:16">
      <c r="L1289" s="22"/>
      <c r="M1289" s="22"/>
      <c r="P1289" s="22"/>
    </row>
    <row r="1290" spans="12:16">
      <c r="L1290" s="22"/>
      <c r="M1290" s="22"/>
      <c r="P1290" s="22"/>
    </row>
    <row r="1291" spans="12:16">
      <c r="L1291" s="22"/>
      <c r="M1291" s="22"/>
      <c r="P1291" s="22"/>
    </row>
    <row r="1292" spans="12:16">
      <c r="L1292" s="22"/>
      <c r="M1292" s="22"/>
      <c r="P1292" s="22"/>
    </row>
    <row r="1293" spans="12:16">
      <c r="L1293" s="22"/>
      <c r="M1293" s="22"/>
      <c r="P1293" s="22"/>
    </row>
    <row r="1294" spans="12:16">
      <c r="L1294" s="22"/>
      <c r="M1294" s="22"/>
      <c r="P1294" s="22"/>
    </row>
    <row r="1295" spans="12:16">
      <c r="L1295" s="22"/>
      <c r="M1295" s="22"/>
      <c r="P1295" s="22"/>
    </row>
    <row r="1296" spans="12:16">
      <c r="L1296" s="22"/>
      <c r="M1296" s="22"/>
      <c r="P1296" s="22"/>
    </row>
    <row r="1297" spans="12:16">
      <c r="L1297" s="22"/>
      <c r="M1297" s="22"/>
      <c r="P1297" s="22"/>
    </row>
    <row r="1298" spans="12:16">
      <c r="L1298" s="22"/>
      <c r="M1298" s="22"/>
      <c r="P1298" s="22"/>
    </row>
    <row r="1299" spans="12:16">
      <c r="L1299" s="22"/>
      <c r="M1299" s="22"/>
      <c r="P1299" s="22"/>
    </row>
    <row r="1300" spans="12:16">
      <c r="L1300" s="22"/>
      <c r="M1300" s="22"/>
      <c r="P1300" s="22"/>
    </row>
    <row r="1301" spans="12:16">
      <c r="L1301" s="22"/>
      <c r="M1301" s="22"/>
      <c r="P1301" s="22"/>
    </row>
    <row r="1302" spans="12:16">
      <c r="L1302" s="22"/>
      <c r="M1302" s="22"/>
      <c r="P1302" s="22"/>
    </row>
    <row r="1303" spans="12:16">
      <c r="L1303" s="22"/>
      <c r="M1303" s="22"/>
      <c r="P1303" s="22"/>
    </row>
    <row r="1304" spans="12:16">
      <c r="L1304" s="22"/>
      <c r="M1304" s="22"/>
      <c r="P1304" s="22"/>
    </row>
    <row r="1305" spans="12:16">
      <c r="L1305" s="22"/>
      <c r="M1305" s="22"/>
      <c r="P1305" s="22"/>
    </row>
    <row r="1306" spans="12:16">
      <c r="L1306" s="22"/>
      <c r="M1306" s="22"/>
      <c r="P1306" s="22"/>
    </row>
    <row r="1307" spans="12:16">
      <c r="L1307" s="22"/>
      <c r="M1307" s="22"/>
      <c r="P1307" s="22"/>
    </row>
    <row r="1308" spans="12:16">
      <c r="L1308" s="22"/>
      <c r="M1308" s="22"/>
      <c r="P1308" s="22"/>
    </row>
    <row r="1309" spans="12:16">
      <c r="L1309" s="22"/>
      <c r="M1309" s="22"/>
      <c r="P1309" s="22"/>
    </row>
    <row r="1310" spans="12:16">
      <c r="L1310" s="22"/>
      <c r="M1310" s="22"/>
      <c r="P1310" s="22"/>
    </row>
    <row r="1311" spans="12:16">
      <c r="L1311" s="22"/>
      <c r="M1311" s="22"/>
      <c r="P1311" s="22"/>
    </row>
    <row r="1312" spans="12:16">
      <c r="L1312" s="22"/>
      <c r="M1312" s="22"/>
      <c r="P1312" s="22"/>
    </row>
    <row r="1313" spans="12:16">
      <c r="L1313" s="22"/>
      <c r="M1313" s="22"/>
      <c r="P1313" s="22"/>
    </row>
    <row r="1314" spans="12:16">
      <c r="L1314" s="22"/>
      <c r="M1314" s="22"/>
      <c r="P1314" s="22"/>
    </row>
    <row r="1315" spans="12:16">
      <c r="L1315" s="22"/>
      <c r="M1315" s="22"/>
      <c r="P1315" s="22"/>
    </row>
    <row r="1316" spans="12:16">
      <c r="L1316" s="22"/>
      <c r="M1316" s="22"/>
      <c r="P1316" s="22"/>
    </row>
    <row r="1317" spans="12:16">
      <c r="L1317" s="22"/>
      <c r="M1317" s="22"/>
      <c r="P1317" s="22"/>
    </row>
    <row r="1318" spans="12:16">
      <c r="L1318" s="22"/>
      <c r="M1318" s="22"/>
      <c r="P1318" s="22"/>
    </row>
    <row r="1319" spans="12:16">
      <c r="L1319" s="22"/>
      <c r="M1319" s="22"/>
      <c r="P1319" s="22"/>
    </row>
    <row r="1320" spans="12:16">
      <c r="L1320" s="22"/>
      <c r="M1320" s="22"/>
      <c r="P1320" s="22"/>
    </row>
    <row r="1321" spans="12:16">
      <c r="L1321" s="22"/>
      <c r="M1321" s="22"/>
      <c r="P1321" s="22"/>
    </row>
    <row r="1322" spans="12:16">
      <c r="L1322" s="22"/>
      <c r="M1322" s="22"/>
      <c r="P1322" s="22"/>
    </row>
    <row r="1323" spans="12:16">
      <c r="L1323" s="22"/>
      <c r="M1323" s="22"/>
      <c r="P1323" s="22"/>
    </row>
    <row r="1324" spans="12:16">
      <c r="L1324" s="22"/>
      <c r="M1324" s="22"/>
      <c r="P1324" s="22"/>
    </row>
    <row r="1325" spans="12:16">
      <c r="L1325" s="22"/>
      <c r="M1325" s="22"/>
      <c r="P1325" s="22"/>
    </row>
    <row r="1326" spans="12:16">
      <c r="L1326" s="22"/>
      <c r="M1326" s="22"/>
      <c r="P1326" s="22"/>
    </row>
    <row r="1327" spans="12:16">
      <c r="L1327" s="22"/>
      <c r="M1327" s="22"/>
      <c r="P1327" s="22"/>
    </row>
    <row r="1328" spans="12:16">
      <c r="L1328" s="22"/>
      <c r="M1328" s="22"/>
      <c r="P1328" s="22"/>
    </row>
    <row r="1329" spans="12:16">
      <c r="L1329" s="22"/>
      <c r="M1329" s="22"/>
      <c r="P1329" s="22"/>
    </row>
    <row r="1330" spans="12:16">
      <c r="L1330" s="22"/>
      <c r="M1330" s="22"/>
      <c r="P1330" s="22"/>
    </row>
    <row r="1331" spans="12:16">
      <c r="L1331" s="22"/>
      <c r="M1331" s="22"/>
      <c r="P1331" s="22"/>
    </row>
    <row r="1332" spans="12:16">
      <c r="L1332" s="22"/>
      <c r="M1332" s="22"/>
      <c r="P1332" s="22"/>
    </row>
    <row r="1333" spans="12:16">
      <c r="L1333" s="22"/>
      <c r="M1333" s="22"/>
      <c r="P1333" s="22"/>
    </row>
    <row r="1334" spans="12:16">
      <c r="L1334" s="22"/>
      <c r="M1334" s="22"/>
      <c r="P1334" s="22"/>
    </row>
    <row r="1335" spans="12:16">
      <c r="L1335" s="22"/>
      <c r="M1335" s="22"/>
      <c r="P1335" s="22"/>
    </row>
    <row r="1336" spans="12:16">
      <c r="L1336" s="22"/>
      <c r="M1336" s="22"/>
      <c r="P1336" s="22"/>
    </row>
    <row r="1337" spans="12:16">
      <c r="L1337" s="22"/>
      <c r="M1337" s="22"/>
      <c r="P1337" s="22"/>
    </row>
    <row r="1338" spans="12:16">
      <c r="L1338" s="22"/>
      <c r="M1338" s="22"/>
      <c r="P1338" s="22"/>
    </row>
    <row r="1339" spans="12:16">
      <c r="L1339" s="22"/>
      <c r="M1339" s="22"/>
      <c r="P1339" s="22"/>
    </row>
    <row r="1340" spans="12:16">
      <c r="L1340" s="22"/>
      <c r="M1340" s="22"/>
      <c r="P1340" s="22"/>
    </row>
    <row r="1341" spans="12:16">
      <c r="L1341" s="22"/>
      <c r="M1341" s="22"/>
      <c r="P1341" s="22"/>
    </row>
    <row r="1342" spans="12:16">
      <c r="L1342" s="22"/>
      <c r="M1342" s="22"/>
      <c r="P1342" s="22"/>
    </row>
    <row r="1343" spans="12:16">
      <c r="L1343" s="22"/>
      <c r="M1343" s="22"/>
      <c r="P1343" s="22"/>
    </row>
    <row r="1344" spans="12:16">
      <c r="L1344" s="22"/>
      <c r="M1344" s="22"/>
      <c r="P1344" s="22"/>
    </row>
    <row r="1345" spans="12:16">
      <c r="L1345" s="22"/>
      <c r="M1345" s="22"/>
      <c r="P1345" s="22"/>
    </row>
    <row r="1346" spans="12:16">
      <c r="L1346" s="22"/>
      <c r="M1346" s="22"/>
      <c r="P1346" s="22"/>
    </row>
    <row r="1347" spans="12:16">
      <c r="L1347" s="22"/>
      <c r="M1347" s="22"/>
      <c r="P1347" s="22"/>
    </row>
    <row r="1348" spans="12:16">
      <c r="L1348" s="22"/>
      <c r="M1348" s="22"/>
      <c r="P1348" s="22"/>
    </row>
    <row r="1349" spans="12:16">
      <c r="L1349" s="22"/>
      <c r="M1349" s="22"/>
      <c r="P1349" s="22"/>
    </row>
    <row r="1350" spans="12:16">
      <c r="L1350" s="22"/>
      <c r="M1350" s="22"/>
      <c r="P1350" s="22"/>
    </row>
    <row r="1351" spans="12:16">
      <c r="L1351" s="22"/>
      <c r="M1351" s="22"/>
      <c r="P1351" s="22"/>
    </row>
    <row r="1352" spans="12:16">
      <c r="L1352" s="22"/>
      <c r="M1352" s="22"/>
      <c r="P1352" s="22"/>
    </row>
    <row r="1353" spans="12:16">
      <c r="L1353" s="22"/>
      <c r="M1353" s="22"/>
      <c r="P1353" s="22"/>
    </row>
    <row r="1354" spans="12:16">
      <c r="L1354" s="22"/>
      <c r="M1354" s="22"/>
      <c r="P1354" s="22"/>
    </row>
    <row r="1355" spans="12:16">
      <c r="L1355" s="22"/>
      <c r="M1355" s="22"/>
      <c r="P1355" s="22"/>
    </row>
    <row r="1356" spans="12:16">
      <c r="L1356" s="22"/>
      <c r="M1356" s="22"/>
      <c r="P1356" s="22"/>
    </row>
    <row r="1357" spans="12:16">
      <c r="L1357" s="22"/>
      <c r="M1357" s="22"/>
      <c r="P1357" s="22"/>
    </row>
    <row r="1358" spans="12:16">
      <c r="L1358" s="22"/>
      <c r="M1358" s="22"/>
      <c r="P1358" s="22"/>
    </row>
    <row r="1359" spans="12:16">
      <c r="L1359" s="22"/>
      <c r="M1359" s="22"/>
      <c r="P1359" s="22"/>
    </row>
    <row r="1360" spans="12:16">
      <c r="L1360" s="22"/>
      <c r="M1360" s="22"/>
      <c r="P1360" s="22"/>
    </row>
    <row r="1361" spans="12:16">
      <c r="L1361" s="22"/>
      <c r="M1361" s="22"/>
      <c r="P1361" s="22"/>
    </row>
    <row r="1362" spans="12:16">
      <c r="L1362" s="22"/>
      <c r="M1362" s="22"/>
      <c r="P1362" s="22"/>
    </row>
    <row r="1363" spans="12:16">
      <c r="L1363" s="22"/>
      <c r="M1363" s="22"/>
      <c r="P1363" s="22"/>
    </row>
    <row r="1364" spans="12:16">
      <c r="L1364" s="22"/>
      <c r="M1364" s="22"/>
      <c r="P1364" s="22"/>
    </row>
    <row r="1365" spans="12:16">
      <c r="L1365" s="22"/>
      <c r="M1365" s="22"/>
      <c r="P1365" s="22"/>
    </row>
    <row r="1366" spans="12:16">
      <c r="L1366" s="22"/>
      <c r="M1366" s="22"/>
      <c r="P1366" s="22"/>
    </row>
    <row r="1367" spans="12:16">
      <c r="L1367" s="22"/>
      <c r="M1367" s="22"/>
      <c r="P1367" s="22"/>
    </row>
    <row r="1368" spans="12:16">
      <c r="L1368" s="22"/>
      <c r="M1368" s="22"/>
      <c r="P1368" s="22"/>
    </row>
    <row r="1369" spans="12:16">
      <c r="L1369" s="22"/>
      <c r="M1369" s="22"/>
      <c r="P1369" s="22"/>
    </row>
    <row r="1370" spans="12:16">
      <c r="L1370" s="22"/>
      <c r="M1370" s="22"/>
      <c r="P1370" s="22"/>
    </row>
    <row r="1371" spans="12:16">
      <c r="L1371" s="22"/>
      <c r="M1371" s="22"/>
      <c r="P1371" s="22"/>
    </row>
    <row r="1372" spans="12:16">
      <c r="L1372" s="22"/>
      <c r="M1372" s="22"/>
      <c r="P1372" s="22"/>
    </row>
    <row r="1373" spans="12:16">
      <c r="L1373" s="22"/>
      <c r="M1373" s="22"/>
      <c r="P1373" s="22"/>
    </row>
    <row r="1374" spans="12:16">
      <c r="L1374" s="22"/>
      <c r="M1374" s="22"/>
      <c r="P1374" s="22"/>
    </row>
    <row r="1375" spans="12:16">
      <c r="L1375" s="22"/>
      <c r="M1375" s="22"/>
      <c r="P1375" s="22"/>
    </row>
    <row r="1376" spans="12:16">
      <c r="L1376" s="22"/>
      <c r="M1376" s="22"/>
      <c r="P1376" s="22"/>
    </row>
    <row r="1377" spans="12:16">
      <c r="L1377" s="22"/>
      <c r="M1377" s="22"/>
      <c r="P1377" s="22"/>
    </row>
    <row r="1378" spans="12:16">
      <c r="L1378" s="22"/>
      <c r="M1378" s="22"/>
      <c r="P1378" s="22"/>
    </row>
    <row r="1379" spans="12:16">
      <c r="L1379" s="22"/>
      <c r="M1379" s="22"/>
      <c r="P1379" s="22"/>
    </row>
    <row r="1380" spans="12:16">
      <c r="L1380" s="22"/>
      <c r="M1380" s="22"/>
      <c r="P1380" s="22"/>
    </row>
    <row r="1381" spans="12:16">
      <c r="L1381" s="22"/>
      <c r="M1381" s="22"/>
      <c r="P1381" s="22"/>
    </row>
    <row r="1382" spans="12:16">
      <c r="L1382" s="22"/>
      <c r="M1382" s="22"/>
      <c r="P1382" s="22"/>
    </row>
    <row r="1383" spans="12:16">
      <c r="L1383" s="22"/>
      <c r="M1383" s="22"/>
      <c r="P1383" s="22"/>
    </row>
    <row r="1384" spans="12:16">
      <c r="L1384" s="22"/>
      <c r="M1384" s="22"/>
      <c r="P1384" s="22"/>
    </row>
    <row r="1385" spans="12:16">
      <c r="L1385" s="22"/>
      <c r="M1385" s="22"/>
      <c r="P1385" s="22"/>
    </row>
    <row r="1386" spans="12:16">
      <c r="L1386" s="22"/>
      <c r="M1386" s="22"/>
      <c r="P1386" s="22"/>
    </row>
    <row r="1387" spans="12:16">
      <c r="L1387" s="22"/>
      <c r="M1387" s="22"/>
      <c r="P1387" s="22"/>
    </row>
    <row r="1388" spans="12:16">
      <c r="L1388" s="22"/>
      <c r="M1388" s="22"/>
      <c r="P1388" s="22"/>
    </row>
    <row r="1389" spans="12:16">
      <c r="L1389" s="22"/>
      <c r="M1389" s="22"/>
      <c r="P1389" s="22"/>
    </row>
    <row r="1390" spans="12:16">
      <c r="L1390" s="22"/>
      <c r="M1390" s="22"/>
      <c r="P1390" s="22"/>
    </row>
    <row r="1391" spans="12:16">
      <c r="L1391" s="22"/>
      <c r="M1391" s="22"/>
      <c r="P1391" s="22"/>
    </row>
    <row r="1392" spans="12:16">
      <c r="L1392" s="22"/>
      <c r="M1392" s="22"/>
      <c r="P1392" s="22"/>
    </row>
    <row r="1393" spans="12:16">
      <c r="L1393" s="22"/>
      <c r="M1393" s="22"/>
      <c r="P1393" s="22"/>
    </row>
    <row r="1394" spans="12:16">
      <c r="L1394" s="22"/>
      <c r="M1394" s="22"/>
      <c r="P1394" s="22"/>
    </row>
    <row r="1395" spans="12:16">
      <c r="L1395" s="22"/>
      <c r="M1395" s="22"/>
      <c r="P1395" s="22"/>
    </row>
    <row r="1396" spans="12:16">
      <c r="L1396" s="22"/>
      <c r="M1396" s="22"/>
      <c r="P1396" s="22"/>
    </row>
    <row r="1397" spans="12:16">
      <c r="L1397" s="22"/>
      <c r="M1397" s="22"/>
      <c r="P1397" s="22"/>
    </row>
    <row r="1398" spans="12:16">
      <c r="L1398" s="22"/>
      <c r="M1398" s="22"/>
      <c r="P1398" s="22"/>
    </row>
    <row r="1399" spans="12:16">
      <c r="L1399" s="22"/>
      <c r="M1399" s="22"/>
      <c r="P1399" s="22"/>
    </row>
    <row r="1400" spans="12:16">
      <c r="L1400" s="22"/>
      <c r="M1400" s="22"/>
      <c r="P1400" s="22"/>
    </row>
    <row r="1401" spans="12:16">
      <c r="L1401" s="22"/>
      <c r="M1401" s="22"/>
      <c r="P1401" s="22"/>
    </row>
    <row r="1402" spans="12:16">
      <c r="L1402" s="22"/>
      <c r="M1402" s="22"/>
      <c r="P1402" s="22"/>
    </row>
    <row r="1403" spans="12:16">
      <c r="L1403" s="22"/>
      <c r="M1403" s="22"/>
      <c r="P1403" s="22"/>
    </row>
    <row r="1404" spans="12:16">
      <c r="L1404" s="22"/>
      <c r="M1404" s="22"/>
      <c r="P1404" s="22"/>
    </row>
    <row r="1405" spans="12:16">
      <c r="L1405" s="22"/>
      <c r="M1405" s="22"/>
      <c r="P1405" s="22"/>
    </row>
    <row r="1406" spans="12:16">
      <c r="L1406" s="22"/>
      <c r="M1406" s="22"/>
      <c r="P1406" s="22"/>
    </row>
    <row r="1407" spans="12:16">
      <c r="L1407" s="22"/>
      <c r="M1407" s="22"/>
      <c r="P1407" s="22"/>
    </row>
    <row r="1408" spans="12:16">
      <c r="L1408" s="22"/>
      <c r="M1408" s="22"/>
      <c r="P1408" s="22"/>
    </row>
    <row r="1409" spans="12:16">
      <c r="L1409" s="22"/>
      <c r="M1409" s="22"/>
      <c r="P1409" s="22"/>
    </row>
    <row r="1410" spans="12:16">
      <c r="L1410" s="22"/>
      <c r="M1410" s="22"/>
      <c r="P1410" s="22"/>
    </row>
    <row r="1411" spans="12:16">
      <c r="L1411" s="22"/>
      <c r="M1411" s="22"/>
      <c r="P1411" s="22"/>
    </row>
    <row r="1412" spans="12:16">
      <c r="L1412" s="22"/>
      <c r="M1412" s="22"/>
      <c r="P1412" s="22"/>
    </row>
    <row r="1413" spans="12:16">
      <c r="L1413" s="22"/>
      <c r="M1413" s="22"/>
      <c r="P1413" s="22"/>
    </row>
    <row r="1414" spans="12:16">
      <c r="L1414" s="22"/>
      <c r="M1414" s="22"/>
      <c r="P1414" s="22"/>
    </row>
    <row r="1415" spans="12:16">
      <c r="L1415" s="22"/>
      <c r="M1415" s="22"/>
      <c r="P1415" s="22"/>
    </row>
    <row r="1416" spans="12:16">
      <c r="L1416" s="22"/>
      <c r="M1416" s="22"/>
      <c r="P1416" s="22"/>
    </row>
    <row r="1417" spans="12:16">
      <c r="L1417" s="22"/>
      <c r="M1417" s="22"/>
      <c r="P1417" s="22"/>
    </row>
    <row r="1418" spans="12:16">
      <c r="L1418" s="22"/>
      <c r="M1418" s="22"/>
      <c r="P1418" s="22"/>
    </row>
    <row r="1419" spans="12:16">
      <c r="L1419" s="22"/>
      <c r="M1419" s="22"/>
      <c r="P1419" s="22"/>
    </row>
    <row r="1420" spans="12:16">
      <c r="L1420" s="22"/>
      <c r="M1420" s="22"/>
      <c r="P1420" s="22"/>
    </row>
    <row r="1421" spans="12:16">
      <c r="L1421" s="22"/>
      <c r="M1421" s="22"/>
      <c r="P1421" s="22"/>
    </row>
    <row r="1422" spans="12:16">
      <c r="L1422" s="22"/>
      <c r="M1422" s="22"/>
      <c r="P1422" s="22"/>
    </row>
    <row r="1423" spans="12:16">
      <c r="L1423" s="22"/>
      <c r="M1423" s="22"/>
      <c r="P1423" s="22"/>
    </row>
    <row r="1424" spans="12:16">
      <c r="L1424" s="22"/>
      <c r="M1424" s="22"/>
      <c r="P1424" s="22"/>
    </row>
    <row r="1425" spans="12:16">
      <c r="L1425" s="22"/>
      <c r="M1425" s="22"/>
      <c r="P1425" s="22"/>
    </row>
    <row r="1426" spans="12:16">
      <c r="L1426" s="22"/>
      <c r="M1426" s="22"/>
      <c r="P1426" s="22"/>
    </row>
    <row r="1427" spans="12:16">
      <c r="L1427" s="22"/>
      <c r="M1427" s="22"/>
      <c r="P1427" s="22"/>
    </row>
    <row r="1428" spans="12:16">
      <c r="L1428" s="22"/>
      <c r="M1428" s="22"/>
      <c r="P1428" s="22"/>
    </row>
    <row r="1429" spans="12:16">
      <c r="L1429" s="22"/>
      <c r="M1429" s="22"/>
      <c r="P1429" s="22"/>
    </row>
    <row r="1430" spans="12:16">
      <c r="L1430" s="22"/>
      <c r="M1430" s="22"/>
      <c r="P1430" s="22"/>
    </row>
    <row r="1431" spans="12:16">
      <c r="L1431" s="22"/>
      <c r="M1431" s="22"/>
      <c r="P1431" s="22"/>
    </row>
    <row r="1432" spans="12:16">
      <c r="L1432" s="22"/>
      <c r="M1432" s="22"/>
      <c r="P1432" s="22"/>
    </row>
    <row r="1433" spans="12:16">
      <c r="L1433" s="22"/>
      <c r="M1433" s="22"/>
      <c r="P1433" s="22"/>
    </row>
    <row r="1434" spans="12:16">
      <c r="L1434" s="22"/>
      <c r="M1434" s="22"/>
      <c r="P1434" s="22"/>
    </row>
    <row r="1435" spans="12:16">
      <c r="L1435" s="22"/>
      <c r="M1435" s="22"/>
      <c r="P1435" s="22"/>
    </row>
    <row r="1436" spans="12:16">
      <c r="L1436" s="22"/>
      <c r="M1436" s="22"/>
      <c r="P1436" s="22"/>
    </row>
    <row r="1437" spans="12:16">
      <c r="L1437" s="22"/>
      <c r="M1437" s="22"/>
      <c r="P1437" s="22"/>
    </row>
    <row r="1438" spans="12:16">
      <c r="L1438" s="22"/>
      <c r="M1438" s="22"/>
      <c r="P1438" s="22"/>
    </row>
    <row r="1439" spans="12:16">
      <c r="L1439" s="22"/>
      <c r="M1439" s="22"/>
      <c r="P1439" s="22"/>
    </row>
    <row r="1440" spans="12:16">
      <c r="L1440" s="22"/>
      <c r="M1440" s="22"/>
      <c r="P1440" s="22"/>
    </row>
    <row r="1441" spans="12:16">
      <c r="L1441" s="22"/>
      <c r="M1441" s="22"/>
      <c r="P1441" s="22"/>
    </row>
    <row r="1442" spans="12:16">
      <c r="L1442" s="22"/>
      <c r="M1442" s="22"/>
      <c r="P1442" s="22"/>
    </row>
    <row r="1443" spans="12:16">
      <c r="L1443" s="22"/>
      <c r="M1443" s="22"/>
      <c r="P1443" s="22"/>
    </row>
    <row r="1444" spans="12:16">
      <c r="L1444" s="22"/>
      <c r="M1444" s="22"/>
      <c r="P1444" s="22"/>
    </row>
    <row r="1445" spans="12:16">
      <c r="L1445" s="22"/>
      <c r="M1445" s="22"/>
      <c r="P1445" s="22"/>
    </row>
    <row r="1446" spans="12:16">
      <c r="L1446" s="22"/>
      <c r="M1446" s="22"/>
      <c r="P1446" s="22"/>
    </row>
    <row r="1447" spans="12:16">
      <c r="L1447" s="22"/>
      <c r="M1447" s="22"/>
      <c r="P1447" s="22"/>
    </row>
    <row r="1448" spans="12:16">
      <c r="L1448" s="22"/>
      <c r="M1448" s="22"/>
      <c r="P1448" s="22"/>
    </row>
    <row r="1449" spans="12:16">
      <c r="L1449" s="22"/>
      <c r="M1449" s="22"/>
      <c r="P1449" s="22"/>
    </row>
    <row r="1450" spans="12:16">
      <c r="L1450" s="22"/>
      <c r="M1450" s="22"/>
      <c r="P1450" s="22"/>
    </row>
    <row r="1451" spans="12:16">
      <c r="L1451" s="22"/>
      <c r="M1451" s="22"/>
      <c r="P1451" s="22"/>
    </row>
    <row r="1452" spans="12:16">
      <c r="L1452" s="22"/>
      <c r="M1452" s="22"/>
      <c r="P1452" s="22"/>
    </row>
    <row r="1453" spans="12:16">
      <c r="L1453" s="22"/>
      <c r="M1453" s="22"/>
      <c r="P1453" s="22"/>
    </row>
    <row r="1454" spans="12:16">
      <c r="L1454" s="22"/>
      <c r="M1454" s="22"/>
      <c r="P1454" s="22"/>
    </row>
    <row r="1455" spans="12:16">
      <c r="L1455" s="22"/>
      <c r="M1455" s="22"/>
      <c r="P1455" s="22"/>
    </row>
    <row r="1456" spans="12:16">
      <c r="L1456" s="22"/>
      <c r="M1456" s="22"/>
      <c r="P1456" s="22"/>
    </row>
    <row r="1457" spans="12:16">
      <c r="L1457" s="22"/>
      <c r="M1457" s="22"/>
      <c r="P1457" s="22"/>
    </row>
    <row r="1458" spans="12:16">
      <c r="L1458" s="22"/>
      <c r="M1458" s="22"/>
      <c r="P1458" s="22"/>
    </row>
    <row r="1459" spans="12:16">
      <c r="L1459" s="22"/>
      <c r="M1459" s="22"/>
      <c r="P1459" s="22"/>
    </row>
    <row r="1460" spans="12:16">
      <c r="L1460" s="22"/>
      <c r="M1460" s="22"/>
      <c r="P1460" s="22"/>
    </row>
    <row r="1461" spans="12:16">
      <c r="L1461" s="22"/>
      <c r="M1461" s="22"/>
      <c r="P1461" s="22"/>
    </row>
    <row r="1462" spans="12:16">
      <c r="L1462" s="22"/>
      <c r="M1462" s="22"/>
      <c r="P1462" s="22"/>
    </row>
    <row r="1463" spans="12:16">
      <c r="L1463" s="22"/>
      <c r="M1463" s="22"/>
      <c r="P1463" s="22"/>
    </row>
    <row r="1464" spans="12:16">
      <c r="L1464" s="22"/>
      <c r="M1464" s="22"/>
      <c r="P1464" s="22"/>
    </row>
    <row r="1465" spans="12:16">
      <c r="L1465" s="22"/>
      <c r="M1465" s="22"/>
      <c r="P1465" s="22"/>
    </row>
    <row r="1466" spans="12:16">
      <c r="L1466" s="22"/>
      <c r="M1466" s="22"/>
      <c r="P1466" s="22"/>
    </row>
    <row r="1467" spans="12:16">
      <c r="L1467" s="22"/>
      <c r="M1467" s="22"/>
      <c r="P1467" s="22"/>
    </row>
    <row r="1468" spans="12:16">
      <c r="L1468" s="22"/>
      <c r="M1468" s="22"/>
      <c r="P1468" s="22"/>
    </row>
    <row r="1469" spans="12:16">
      <c r="L1469" s="22"/>
      <c r="M1469" s="22"/>
      <c r="P1469" s="22"/>
    </row>
    <row r="1470" spans="12:16">
      <c r="L1470" s="22"/>
      <c r="M1470" s="22"/>
      <c r="P1470" s="22"/>
    </row>
    <row r="1471" spans="12:16">
      <c r="L1471" s="22"/>
      <c r="M1471" s="22"/>
      <c r="P1471" s="22"/>
    </row>
    <row r="1472" spans="12:16">
      <c r="L1472" s="22"/>
      <c r="M1472" s="22"/>
      <c r="P1472" s="22"/>
    </row>
    <row r="1473" spans="12:16">
      <c r="L1473" s="22"/>
      <c r="M1473" s="22"/>
      <c r="P1473" s="22"/>
    </row>
    <row r="1474" spans="12:16">
      <c r="L1474" s="22"/>
      <c r="M1474" s="22"/>
      <c r="P1474" s="22"/>
    </row>
    <row r="1475" spans="12:16">
      <c r="L1475" s="22"/>
      <c r="M1475" s="22"/>
      <c r="P1475" s="22"/>
    </row>
    <row r="1476" spans="12:16">
      <c r="L1476" s="22"/>
      <c r="M1476" s="22"/>
      <c r="P1476" s="22"/>
    </row>
    <row r="1477" spans="12:16">
      <c r="L1477" s="22"/>
      <c r="M1477" s="22"/>
      <c r="P1477" s="22"/>
    </row>
    <row r="1478" spans="12:16">
      <c r="L1478" s="22"/>
      <c r="M1478" s="22"/>
      <c r="P1478" s="22"/>
    </row>
    <row r="1479" spans="12:16">
      <c r="L1479" s="22"/>
      <c r="M1479" s="22"/>
      <c r="P1479" s="22"/>
    </row>
    <row r="1480" spans="12:16">
      <c r="L1480" s="22"/>
      <c r="M1480" s="22"/>
      <c r="P1480" s="22"/>
    </row>
    <row r="1481" spans="12:16">
      <c r="L1481" s="22"/>
      <c r="M1481" s="22"/>
      <c r="P1481" s="22"/>
    </row>
    <row r="1482" spans="12:16">
      <c r="L1482" s="22"/>
      <c r="M1482" s="22"/>
      <c r="P1482" s="22"/>
    </row>
    <row r="1483" spans="12:16">
      <c r="L1483" s="22"/>
      <c r="M1483" s="22"/>
      <c r="P1483" s="22"/>
    </row>
    <row r="1484" spans="12:16">
      <c r="L1484" s="22"/>
      <c r="M1484" s="22"/>
      <c r="P1484" s="22"/>
    </row>
    <row r="1485" spans="12:16">
      <c r="L1485" s="22"/>
      <c r="M1485" s="22"/>
      <c r="P1485" s="22"/>
    </row>
    <row r="1486" spans="12:16">
      <c r="L1486" s="22"/>
      <c r="M1486" s="22"/>
      <c r="P1486" s="22"/>
    </row>
    <row r="1487" spans="12:16">
      <c r="L1487" s="22"/>
      <c r="M1487" s="22"/>
      <c r="P1487" s="22"/>
    </row>
    <row r="1488" spans="12:16">
      <c r="L1488" s="22"/>
      <c r="M1488" s="22"/>
      <c r="P1488" s="22"/>
    </row>
    <row r="1489" spans="12:16">
      <c r="L1489" s="22"/>
      <c r="M1489" s="22"/>
      <c r="P1489" s="22"/>
    </row>
    <row r="1490" spans="12:16">
      <c r="L1490" s="22"/>
      <c r="M1490" s="22"/>
      <c r="P1490" s="22"/>
    </row>
    <row r="1491" spans="12:16">
      <c r="L1491" s="22"/>
      <c r="M1491" s="22"/>
      <c r="P1491" s="22"/>
    </row>
    <row r="1492" spans="12:16">
      <c r="L1492" s="22"/>
      <c r="M1492" s="22"/>
      <c r="P1492" s="22"/>
    </row>
    <row r="1493" spans="12:16">
      <c r="L1493" s="22"/>
      <c r="M1493" s="22"/>
      <c r="P1493" s="22"/>
    </row>
    <row r="1494" spans="12:16">
      <c r="L1494" s="22"/>
      <c r="M1494" s="22"/>
      <c r="P1494" s="22"/>
    </row>
    <row r="1495" spans="12:16">
      <c r="L1495" s="22"/>
      <c r="M1495" s="22"/>
      <c r="P1495" s="22"/>
    </row>
    <row r="1496" spans="12:16">
      <c r="L1496" s="22"/>
      <c r="M1496" s="22"/>
      <c r="P1496" s="22"/>
    </row>
    <row r="1497" spans="12:16">
      <c r="L1497" s="22"/>
      <c r="M1497" s="22"/>
      <c r="P1497" s="22"/>
    </row>
    <row r="1498" spans="12:16">
      <c r="L1498" s="22"/>
      <c r="M1498" s="22"/>
      <c r="P1498" s="22"/>
    </row>
    <row r="1499" spans="12:16">
      <c r="L1499" s="22"/>
      <c r="M1499" s="22"/>
      <c r="P1499" s="22"/>
    </row>
    <row r="1500" spans="12:16">
      <c r="L1500" s="22"/>
      <c r="M1500" s="22"/>
      <c r="P1500" s="22"/>
    </row>
    <row r="1501" spans="12:16">
      <c r="L1501" s="22"/>
      <c r="M1501" s="22"/>
      <c r="P1501" s="22"/>
    </row>
    <row r="1502" spans="12:16">
      <c r="L1502" s="22"/>
      <c r="M1502" s="22"/>
      <c r="P1502" s="22"/>
    </row>
    <row r="1503" spans="12:16">
      <c r="L1503" s="22"/>
      <c r="M1503" s="22"/>
      <c r="P1503" s="22"/>
    </row>
    <row r="1504" spans="12:16">
      <c r="L1504" s="22"/>
      <c r="M1504" s="22"/>
      <c r="P1504" s="22"/>
    </row>
    <row r="1505" spans="12:16">
      <c r="L1505" s="22"/>
      <c r="M1505" s="22"/>
      <c r="P1505" s="22"/>
    </row>
    <row r="1506" spans="12:16">
      <c r="L1506" s="22"/>
      <c r="M1506" s="22"/>
      <c r="P1506" s="22"/>
    </row>
    <row r="1507" spans="12:16">
      <c r="L1507" s="22"/>
      <c r="M1507" s="22"/>
      <c r="P1507" s="22"/>
    </row>
    <row r="1508" spans="12:16">
      <c r="L1508" s="22"/>
      <c r="M1508" s="22"/>
      <c r="P1508" s="22"/>
    </row>
    <row r="1509" spans="12:16">
      <c r="L1509" s="22"/>
      <c r="M1509" s="22"/>
      <c r="P1509" s="22"/>
    </row>
    <row r="1510" spans="12:16">
      <c r="L1510" s="22"/>
      <c r="M1510" s="22"/>
      <c r="P1510" s="22"/>
    </row>
    <row r="1511" spans="12:16">
      <c r="L1511" s="22"/>
      <c r="M1511" s="22"/>
      <c r="P1511" s="22"/>
    </row>
    <row r="1512" spans="12:16">
      <c r="L1512" s="22"/>
      <c r="M1512" s="22"/>
      <c r="P1512" s="22"/>
    </row>
    <row r="1513" spans="12:16">
      <c r="L1513" s="22"/>
      <c r="M1513" s="22"/>
      <c r="P1513" s="22"/>
    </row>
    <row r="1514" spans="12:16">
      <c r="L1514" s="22"/>
      <c r="M1514" s="22"/>
      <c r="P1514" s="22"/>
    </row>
    <row r="1515" spans="12:16">
      <c r="L1515" s="22"/>
      <c r="M1515" s="22"/>
      <c r="P1515" s="22"/>
    </row>
    <row r="1516" spans="12:16">
      <c r="L1516" s="22"/>
      <c r="M1516" s="22"/>
      <c r="P1516" s="22"/>
    </row>
    <row r="1517" spans="12:16">
      <c r="L1517" s="22"/>
      <c r="M1517" s="22"/>
      <c r="P1517" s="22"/>
    </row>
    <row r="1518" spans="12:16">
      <c r="L1518" s="22"/>
      <c r="M1518" s="22"/>
      <c r="P1518" s="22"/>
    </row>
    <row r="1519" spans="12:16">
      <c r="L1519" s="22"/>
      <c r="M1519" s="22"/>
      <c r="P1519" s="22"/>
    </row>
    <row r="1520" spans="12:16">
      <c r="L1520" s="22"/>
      <c r="M1520" s="22"/>
      <c r="P1520" s="22"/>
    </row>
    <row r="1521" spans="12:16">
      <c r="L1521" s="22"/>
      <c r="M1521" s="22"/>
      <c r="P1521" s="22"/>
    </row>
    <row r="1522" spans="12:16">
      <c r="L1522" s="22"/>
      <c r="M1522" s="22"/>
      <c r="P1522" s="22"/>
    </row>
    <row r="1523" spans="12:16">
      <c r="L1523" s="22"/>
      <c r="M1523" s="22"/>
      <c r="P1523" s="22"/>
    </row>
    <row r="1524" spans="12:16">
      <c r="L1524" s="22"/>
      <c r="M1524" s="22"/>
      <c r="P1524" s="22"/>
    </row>
    <row r="1525" spans="12:16">
      <c r="L1525" s="22"/>
      <c r="M1525" s="22"/>
      <c r="P1525" s="22"/>
    </row>
    <row r="1526" spans="12:16">
      <c r="L1526" s="22"/>
      <c r="M1526" s="22"/>
      <c r="P1526" s="22"/>
    </row>
    <row r="1527" spans="12:16">
      <c r="L1527" s="22"/>
      <c r="M1527" s="22"/>
      <c r="P1527" s="22"/>
    </row>
    <row r="1528" spans="12:16">
      <c r="L1528" s="22"/>
      <c r="M1528" s="22"/>
      <c r="P1528" s="22"/>
    </row>
    <row r="1529" spans="12:16">
      <c r="L1529" s="22"/>
      <c r="M1529" s="22"/>
      <c r="P1529" s="22"/>
    </row>
    <row r="1530" spans="12:16">
      <c r="L1530" s="22"/>
      <c r="M1530" s="22"/>
      <c r="P1530" s="22"/>
    </row>
    <row r="1531" spans="12:16">
      <c r="L1531" s="22"/>
      <c r="M1531" s="22"/>
      <c r="P1531" s="22"/>
    </row>
    <row r="1532" spans="12:16">
      <c r="L1532" s="22"/>
      <c r="M1532" s="22"/>
      <c r="P1532" s="22"/>
    </row>
    <row r="1533" spans="12:16">
      <c r="L1533" s="22"/>
      <c r="M1533" s="22"/>
      <c r="P1533" s="22"/>
    </row>
    <row r="1534" spans="12:16">
      <c r="L1534" s="22"/>
      <c r="M1534" s="22"/>
      <c r="P1534" s="22"/>
    </row>
    <row r="1535" spans="12:16">
      <c r="L1535" s="22"/>
      <c r="M1535" s="22"/>
      <c r="P1535" s="22"/>
    </row>
    <row r="1536" spans="12:16">
      <c r="L1536" s="22"/>
      <c r="M1536" s="22"/>
      <c r="P1536" s="22"/>
    </row>
    <row r="1537" spans="12:16">
      <c r="L1537" s="22"/>
      <c r="M1537" s="22"/>
      <c r="P1537" s="22"/>
    </row>
    <row r="1538" spans="12:16">
      <c r="L1538" s="22"/>
      <c r="M1538" s="22"/>
      <c r="P1538" s="22"/>
    </row>
    <row r="1539" spans="12:16">
      <c r="L1539" s="22"/>
      <c r="M1539" s="22"/>
      <c r="P1539" s="22"/>
    </row>
    <row r="1540" spans="12:16">
      <c r="L1540" s="22"/>
      <c r="M1540" s="22"/>
      <c r="P1540" s="22"/>
    </row>
    <row r="1541" spans="12:16">
      <c r="L1541" s="22"/>
      <c r="M1541" s="22"/>
      <c r="P1541" s="22"/>
    </row>
    <row r="1542" spans="12:16">
      <c r="L1542" s="22"/>
      <c r="M1542" s="22"/>
      <c r="P1542" s="22"/>
    </row>
    <row r="1543" spans="12:16">
      <c r="L1543" s="22"/>
      <c r="M1543" s="22"/>
      <c r="P1543" s="22"/>
    </row>
    <row r="1544" spans="12:16">
      <c r="L1544" s="22"/>
      <c r="M1544" s="22"/>
      <c r="P1544" s="22"/>
    </row>
    <row r="1545" spans="12:16">
      <c r="L1545" s="22"/>
      <c r="M1545" s="22"/>
      <c r="P1545" s="22"/>
    </row>
    <row r="1546" spans="12:16">
      <c r="L1546" s="22"/>
      <c r="M1546" s="22"/>
      <c r="P1546" s="22"/>
    </row>
    <row r="1547" spans="12:16">
      <c r="L1547" s="22"/>
      <c r="M1547" s="22"/>
      <c r="P1547" s="22"/>
    </row>
    <row r="1548" spans="12:16">
      <c r="L1548" s="22"/>
      <c r="M1548" s="22"/>
      <c r="P1548" s="22"/>
    </row>
    <row r="1549" spans="12:16">
      <c r="L1549" s="22"/>
      <c r="M1549" s="22"/>
      <c r="P1549" s="22"/>
    </row>
    <row r="1550" spans="12:16">
      <c r="L1550" s="22"/>
      <c r="M1550" s="22"/>
      <c r="P1550" s="22"/>
    </row>
    <row r="1551" spans="12:16">
      <c r="L1551" s="22"/>
      <c r="M1551" s="22"/>
      <c r="P1551" s="22"/>
    </row>
    <row r="1552" spans="12:16">
      <c r="L1552" s="22"/>
      <c r="M1552" s="22"/>
      <c r="P1552" s="22"/>
    </row>
    <row r="1553" spans="12:16">
      <c r="L1553" s="22"/>
      <c r="M1553" s="22"/>
      <c r="P1553" s="22"/>
    </row>
    <row r="1554" spans="12:16">
      <c r="L1554" s="22"/>
      <c r="M1554" s="22"/>
      <c r="P1554" s="22"/>
    </row>
    <row r="1555" spans="12:16">
      <c r="L1555" s="22"/>
      <c r="M1555" s="22"/>
      <c r="P1555" s="22"/>
    </row>
    <row r="1556" spans="12:16">
      <c r="L1556" s="22"/>
      <c r="M1556" s="22"/>
      <c r="P1556" s="22"/>
    </row>
    <row r="1557" spans="12:16">
      <c r="L1557" s="22"/>
      <c r="M1557" s="22"/>
      <c r="P1557" s="22"/>
    </row>
    <row r="1558" spans="12:16">
      <c r="L1558" s="22"/>
      <c r="M1558" s="22"/>
      <c r="P1558" s="22"/>
    </row>
    <row r="1559" spans="12:16">
      <c r="L1559" s="22"/>
      <c r="M1559" s="22"/>
      <c r="P1559" s="22"/>
    </row>
    <row r="1560" spans="12:16">
      <c r="L1560" s="22"/>
      <c r="M1560" s="22"/>
      <c r="P1560" s="22"/>
    </row>
    <row r="1561" spans="12:16">
      <c r="L1561" s="22"/>
      <c r="M1561" s="22"/>
      <c r="P1561" s="22"/>
    </row>
    <row r="1562" spans="12:16">
      <c r="L1562" s="22"/>
      <c r="M1562" s="22"/>
      <c r="P1562" s="22"/>
    </row>
    <row r="1563" spans="12:16">
      <c r="L1563" s="22"/>
      <c r="M1563" s="22"/>
      <c r="P1563" s="22"/>
    </row>
    <row r="1564" spans="12:16">
      <c r="L1564" s="22"/>
      <c r="M1564" s="22"/>
      <c r="P1564" s="22"/>
    </row>
    <row r="1565" spans="12:16">
      <c r="L1565" s="22"/>
      <c r="M1565" s="22"/>
      <c r="P1565" s="22"/>
    </row>
    <row r="1566" spans="12:16">
      <c r="L1566" s="22"/>
      <c r="M1566" s="22"/>
      <c r="P1566" s="22"/>
    </row>
    <row r="1567" spans="12:16">
      <c r="L1567" s="22"/>
      <c r="M1567" s="22"/>
      <c r="P1567" s="22"/>
    </row>
    <row r="1568" spans="12:16">
      <c r="L1568" s="22"/>
      <c r="M1568" s="22"/>
      <c r="P1568" s="22"/>
    </row>
    <row r="1569" spans="12:16">
      <c r="L1569" s="22"/>
      <c r="M1569" s="22"/>
      <c r="P1569" s="22"/>
    </row>
    <row r="1570" spans="12:16">
      <c r="L1570" s="22"/>
      <c r="M1570" s="22"/>
      <c r="P1570" s="22"/>
    </row>
    <row r="1571" spans="12:16">
      <c r="L1571" s="22"/>
      <c r="M1571" s="22"/>
      <c r="P1571" s="22"/>
    </row>
    <row r="1572" spans="12:16">
      <c r="L1572" s="22"/>
      <c r="M1572" s="22"/>
      <c r="P1572" s="22"/>
    </row>
    <row r="1573" spans="12:16">
      <c r="L1573" s="22"/>
      <c r="M1573" s="22"/>
      <c r="P1573" s="22"/>
    </row>
    <row r="1574" spans="12:16">
      <c r="L1574" s="22"/>
      <c r="M1574" s="22"/>
      <c r="P1574" s="22"/>
    </row>
    <row r="1575" spans="12:16">
      <c r="L1575" s="22"/>
      <c r="M1575" s="22"/>
      <c r="P1575" s="22"/>
    </row>
    <row r="1576" spans="12:16">
      <c r="L1576" s="22"/>
      <c r="M1576" s="22"/>
      <c r="P1576" s="22"/>
    </row>
    <row r="1577" spans="12:16">
      <c r="L1577" s="22"/>
      <c r="M1577" s="22"/>
      <c r="P1577" s="22"/>
    </row>
    <row r="1578" spans="12:16">
      <c r="L1578" s="22"/>
      <c r="M1578" s="22"/>
      <c r="P1578" s="22"/>
    </row>
    <row r="1579" spans="12:16">
      <c r="L1579" s="22"/>
      <c r="M1579" s="22"/>
      <c r="P1579" s="22"/>
    </row>
    <row r="1580" spans="12:16">
      <c r="L1580" s="22"/>
      <c r="M1580" s="22"/>
      <c r="P1580" s="22"/>
    </row>
    <row r="1581" spans="12:16">
      <c r="L1581" s="22"/>
      <c r="M1581" s="22"/>
      <c r="P1581" s="22"/>
    </row>
    <row r="1582" spans="12:16">
      <c r="L1582" s="22"/>
      <c r="M1582" s="22"/>
      <c r="P1582" s="22"/>
    </row>
    <row r="1583" spans="12:16">
      <c r="L1583" s="22"/>
      <c r="M1583" s="22"/>
      <c r="P1583" s="22"/>
    </row>
    <row r="1584" spans="12:16">
      <c r="L1584" s="22"/>
      <c r="M1584" s="22"/>
      <c r="P1584" s="22"/>
    </row>
    <row r="1585" spans="12:16">
      <c r="L1585" s="22"/>
      <c r="M1585" s="22"/>
      <c r="P1585" s="22"/>
    </row>
    <row r="1586" spans="12:16">
      <c r="L1586" s="22"/>
      <c r="M1586" s="22"/>
      <c r="P1586" s="22"/>
    </row>
    <row r="1587" spans="12:16">
      <c r="L1587" s="22"/>
      <c r="M1587" s="22"/>
      <c r="P1587" s="22"/>
    </row>
    <row r="1588" spans="12:16">
      <c r="L1588" s="22"/>
      <c r="M1588" s="22"/>
      <c r="P1588" s="22"/>
    </row>
    <row r="1589" spans="12:16">
      <c r="L1589" s="22"/>
      <c r="M1589" s="22"/>
      <c r="P1589" s="22"/>
    </row>
    <row r="1590" spans="12:16">
      <c r="L1590" s="22"/>
      <c r="M1590" s="22"/>
      <c r="P1590" s="22"/>
    </row>
    <row r="1591" spans="12:16">
      <c r="L1591" s="22"/>
      <c r="M1591" s="22"/>
      <c r="P1591" s="22"/>
    </row>
    <row r="1592" spans="12:16">
      <c r="L1592" s="22"/>
      <c r="M1592" s="22"/>
      <c r="P1592" s="22"/>
    </row>
    <row r="1593" spans="12:16">
      <c r="L1593" s="22"/>
      <c r="M1593" s="22"/>
      <c r="P1593" s="22"/>
    </row>
    <row r="1594" spans="12:16">
      <c r="L1594" s="22"/>
      <c r="M1594" s="22"/>
      <c r="P1594" s="22"/>
    </row>
    <row r="1595" spans="12:16">
      <c r="L1595" s="22"/>
      <c r="M1595" s="22"/>
      <c r="P1595" s="22"/>
    </row>
    <row r="1596" spans="12:16">
      <c r="L1596" s="22"/>
      <c r="M1596" s="22"/>
      <c r="P1596" s="22"/>
    </row>
    <row r="1597" spans="12:16">
      <c r="L1597" s="22"/>
      <c r="M1597" s="22"/>
      <c r="P1597" s="22"/>
    </row>
    <row r="1598" spans="12:16">
      <c r="L1598" s="22"/>
      <c r="M1598" s="22"/>
      <c r="P1598" s="22"/>
    </row>
    <row r="1599" spans="12:16">
      <c r="L1599" s="22"/>
      <c r="M1599" s="22"/>
      <c r="P1599" s="22"/>
    </row>
    <row r="1600" spans="12:16">
      <c r="L1600" s="22"/>
      <c r="M1600" s="22"/>
      <c r="P1600" s="22"/>
    </row>
    <row r="1601" spans="12:16">
      <c r="L1601" s="22"/>
      <c r="M1601" s="22"/>
      <c r="P1601" s="22"/>
    </row>
    <row r="1602" spans="12:16">
      <c r="L1602" s="22"/>
      <c r="M1602" s="22"/>
      <c r="P1602" s="22"/>
    </row>
    <row r="1603" spans="12:16">
      <c r="L1603" s="22"/>
      <c r="M1603" s="22"/>
      <c r="P1603" s="22"/>
    </row>
    <row r="1604" spans="12:16">
      <c r="L1604" s="22"/>
      <c r="M1604" s="22"/>
      <c r="P1604" s="22"/>
    </row>
    <row r="1605" spans="12:16">
      <c r="L1605" s="22"/>
      <c r="M1605" s="22"/>
      <c r="P1605" s="22"/>
    </row>
    <row r="1606" spans="12:16">
      <c r="L1606" s="22"/>
      <c r="M1606" s="22"/>
      <c r="P1606" s="22"/>
    </row>
    <row r="1607" spans="12:16">
      <c r="L1607" s="22"/>
      <c r="M1607" s="22"/>
      <c r="P1607" s="22"/>
    </row>
    <row r="1608" spans="12:16">
      <c r="L1608" s="22"/>
      <c r="M1608" s="22"/>
      <c r="P1608" s="22"/>
    </row>
    <row r="1609" spans="12:16">
      <c r="L1609" s="22"/>
      <c r="M1609" s="22"/>
      <c r="P1609" s="22"/>
    </row>
    <row r="1610" spans="12:16">
      <c r="L1610" s="22"/>
      <c r="M1610" s="22"/>
      <c r="P1610" s="22"/>
    </row>
    <row r="1611" spans="12:16">
      <c r="L1611" s="22"/>
      <c r="M1611" s="22"/>
      <c r="P1611" s="22"/>
    </row>
    <row r="1612" spans="12:16">
      <c r="L1612" s="22"/>
      <c r="M1612" s="22"/>
      <c r="P1612" s="22"/>
    </row>
    <row r="1613" spans="12:16">
      <c r="L1613" s="22"/>
      <c r="M1613" s="22"/>
      <c r="P1613" s="22"/>
    </row>
    <row r="1614" spans="12:16">
      <c r="L1614" s="22"/>
      <c r="M1614" s="22"/>
      <c r="P1614" s="22"/>
    </row>
    <row r="1615" spans="12:16">
      <c r="L1615" s="22"/>
      <c r="M1615" s="22"/>
      <c r="P1615" s="22"/>
    </row>
    <row r="1616" spans="12:16">
      <c r="L1616" s="22"/>
      <c r="M1616" s="22"/>
      <c r="P1616" s="22"/>
    </row>
    <row r="1617" spans="12:16">
      <c r="L1617" s="22"/>
      <c r="M1617" s="22"/>
      <c r="P1617" s="22"/>
    </row>
    <row r="1618" spans="12:16">
      <c r="L1618" s="22"/>
      <c r="M1618" s="22"/>
      <c r="P1618" s="22"/>
    </row>
    <row r="1619" spans="12:16">
      <c r="L1619" s="22"/>
      <c r="M1619" s="22"/>
      <c r="P1619" s="22"/>
    </row>
    <row r="1620" spans="12:16">
      <c r="L1620" s="22"/>
      <c r="M1620" s="22"/>
      <c r="P1620" s="22"/>
    </row>
    <row r="1621" spans="12:16">
      <c r="L1621" s="22"/>
      <c r="M1621" s="22"/>
      <c r="P1621" s="22"/>
    </row>
    <row r="1622" spans="12:16">
      <c r="L1622" s="22"/>
      <c r="M1622" s="22"/>
      <c r="P1622" s="22"/>
    </row>
    <row r="1623" spans="12:16">
      <c r="L1623" s="22"/>
      <c r="M1623" s="22"/>
      <c r="P1623" s="22"/>
    </row>
    <row r="1624" spans="12:16">
      <c r="L1624" s="22"/>
      <c r="M1624" s="22"/>
      <c r="P1624" s="22"/>
    </row>
    <row r="1625" spans="12:16">
      <c r="L1625" s="22"/>
      <c r="M1625" s="22"/>
      <c r="P1625" s="22"/>
    </row>
    <row r="1626" spans="12:16">
      <c r="L1626" s="22"/>
      <c r="M1626" s="22"/>
      <c r="P1626" s="22"/>
    </row>
    <row r="1627" spans="12:16">
      <c r="L1627" s="22"/>
      <c r="M1627" s="22"/>
      <c r="P1627" s="22"/>
    </row>
    <row r="1628" spans="12:16">
      <c r="L1628" s="22"/>
      <c r="M1628" s="22"/>
      <c r="P1628" s="22"/>
    </row>
    <row r="1629" spans="12:16">
      <c r="L1629" s="22"/>
      <c r="M1629" s="22"/>
      <c r="P1629" s="22"/>
    </row>
    <row r="1630" spans="12:16">
      <c r="L1630" s="22"/>
      <c r="M1630" s="22"/>
      <c r="P1630" s="22"/>
    </row>
    <row r="1631" spans="12:16">
      <c r="L1631" s="22"/>
      <c r="M1631" s="22"/>
      <c r="P1631" s="22"/>
    </row>
    <row r="1632" spans="12:16">
      <c r="L1632" s="22"/>
      <c r="M1632" s="22"/>
      <c r="P1632" s="22"/>
    </row>
    <row r="1633" spans="12:16">
      <c r="L1633" s="22"/>
      <c r="M1633" s="22"/>
      <c r="P1633" s="22"/>
    </row>
    <row r="1634" spans="12:16">
      <c r="L1634" s="22"/>
      <c r="M1634" s="22"/>
      <c r="P1634" s="22"/>
    </row>
    <row r="1635" spans="12:16">
      <c r="L1635" s="22"/>
      <c r="M1635" s="22"/>
      <c r="P1635" s="22"/>
    </row>
    <row r="1636" spans="12:16">
      <c r="L1636" s="22"/>
      <c r="M1636" s="22"/>
      <c r="P1636" s="22"/>
    </row>
    <row r="1637" spans="12:16">
      <c r="L1637" s="22"/>
      <c r="M1637" s="22"/>
      <c r="P1637" s="22"/>
    </row>
    <row r="1638" spans="12:16">
      <c r="L1638" s="22"/>
      <c r="M1638" s="22"/>
      <c r="P1638" s="22"/>
    </row>
    <row r="1639" spans="12:16">
      <c r="L1639" s="22"/>
      <c r="M1639" s="22"/>
      <c r="P1639" s="22"/>
    </row>
    <row r="1640" spans="12:16">
      <c r="L1640" s="22"/>
      <c r="M1640" s="22"/>
      <c r="P1640" s="22"/>
    </row>
    <row r="1641" spans="12:16">
      <c r="L1641" s="22"/>
      <c r="M1641" s="22"/>
      <c r="P1641" s="22"/>
    </row>
    <row r="1642" spans="12:16">
      <c r="L1642" s="22"/>
      <c r="M1642" s="22"/>
      <c r="P1642" s="22"/>
    </row>
    <row r="1643" spans="12:16">
      <c r="L1643" s="22"/>
      <c r="M1643" s="22"/>
      <c r="P1643" s="22"/>
    </row>
    <row r="1644" spans="12:16">
      <c r="L1644" s="22"/>
      <c r="M1644" s="22"/>
      <c r="P1644" s="22"/>
    </row>
    <row r="1645" spans="12:16">
      <c r="L1645" s="22"/>
      <c r="M1645" s="22"/>
      <c r="P1645" s="22"/>
    </row>
    <row r="1646" spans="12:16">
      <c r="L1646" s="22"/>
      <c r="M1646" s="22"/>
      <c r="P1646" s="22"/>
    </row>
    <row r="1647" spans="12:16">
      <c r="L1647" s="22"/>
      <c r="M1647" s="22"/>
      <c r="P1647" s="22"/>
    </row>
    <row r="1648" spans="12:16">
      <c r="L1648" s="22"/>
      <c r="M1648" s="22"/>
      <c r="P1648" s="22"/>
    </row>
    <row r="1649" spans="12:16">
      <c r="L1649" s="22"/>
      <c r="M1649" s="22"/>
      <c r="P1649" s="22"/>
    </row>
    <row r="1650" spans="12:16">
      <c r="L1650" s="22"/>
      <c r="M1650" s="22"/>
      <c r="P1650" s="22"/>
    </row>
    <row r="1651" spans="12:16">
      <c r="L1651" s="22"/>
      <c r="M1651" s="22"/>
      <c r="P1651" s="22"/>
    </row>
    <row r="1652" spans="12:16">
      <c r="L1652" s="22"/>
      <c r="M1652" s="22"/>
      <c r="P1652" s="22"/>
    </row>
    <row r="1653" spans="12:16">
      <c r="L1653" s="22"/>
      <c r="M1653" s="22"/>
      <c r="P1653" s="22"/>
    </row>
    <row r="1654" spans="12:16">
      <c r="L1654" s="22"/>
      <c r="M1654" s="22"/>
      <c r="P1654" s="22"/>
    </row>
    <row r="1655" spans="12:16">
      <c r="L1655" s="22"/>
      <c r="M1655" s="22"/>
      <c r="P1655" s="22"/>
    </row>
    <row r="1656" spans="12:16">
      <c r="L1656" s="22"/>
      <c r="M1656" s="22"/>
      <c r="P1656" s="22"/>
    </row>
    <row r="1657" spans="12:16">
      <c r="L1657" s="22"/>
      <c r="M1657" s="22"/>
      <c r="P1657" s="22"/>
    </row>
    <row r="1658" spans="12:16">
      <c r="L1658" s="22"/>
      <c r="M1658" s="22"/>
      <c r="P1658" s="22"/>
    </row>
    <row r="1659" spans="12:16">
      <c r="L1659" s="22"/>
      <c r="M1659" s="22"/>
      <c r="P1659" s="22"/>
    </row>
    <row r="1660" spans="12:16">
      <c r="L1660" s="22"/>
      <c r="M1660" s="22"/>
      <c r="P1660" s="22"/>
    </row>
    <row r="1661" spans="12:16">
      <c r="L1661" s="22"/>
      <c r="M1661" s="22"/>
      <c r="P1661" s="22"/>
    </row>
    <row r="1662" spans="12:16">
      <c r="L1662" s="22"/>
      <c r="M1662" s="22"/>
      <c r="P1662" s="22"/>
    </row>
    <row r="1663" spans="12:16">
      <c r="L1663" s="22"/>
      <c r="M1663" s="22"/>
      <c r="P1663" s="22"/>
    </row>
    <row r="1664" spans="12:16">
      <c r="L1664" s="22"/>
      <c r="M1664" s="22"/>
      <c r="P1664" s="22"/>
    </row>
    <row r="1665" spans="12:16">
      <c r="L1665" s="22"/>
      <c r="M1665" s="22"/>
      <c r="P1665" s="22"/>
    </row>
    <row r="1666" spans="12:16">
      <c r="L1666" s="22"/>
      <c r="M1666" s="22"/>
      <c r="P1666" s="22"/>
    </row>
    <row r="1667" spans="12:16">
      <c r="L1667" s="22"/>
      <c r="M1667" s="22"/>
      <c r="P1667" s="22"/>
    </row>
    <row r="1668" spans="12:16">
      <c r="L1668" s="22"/>
      <c r="M1668" s="22"/>
      <c r="P1668" s="22"/>
    </row>
    <row r="1669" spans="12:16">
      <c r="L1669" s="22"/>
      <c r="M1669" s="22"/>
      <c r="P1669" s="22"/>
    </row>
    <row r="1670" spans="12:16">
      <c r="L1670" s="22"/>
      <c r="M1670" s="22"/>
      <c r="P1670" s="22"/>
    </row>
    <row r="1671" spans="12:16">
      <c r="L1671" s="22"/>
      <c r="M1671" s="22"/>
      <c r="P1671" s="22"/>
    </row>
    <row r="1672" spans="12:16">
      <c r="L1672" s="22"/>
      <c r="M1672" s="22"/>
      <c r="P1672" s="22"/>
    </row>
    <row r="1673" spans="12:16">
      <c r="L1673" s="22"/>
      <c r="M1673" s="22"/>
      <c r="P1673" s="22"/>
    </row>
    <row r="1674" spans="12:16">
      <c r="L1674" s="22"/>
      <c r="M1674" s="22"/>
      <c r="P1674" s="22"/>
    </row>
    <row r="1675" spans="12:16">
      <c r="L1675" s="22"/>
      <c r="M1675" s="22"/>
      <c r="P1675" s="22"/>
    </row>
    <row r="1676" spans="12:16">
      <c r="L1676" s="22"/>
      <c r="M1676" s="22"/>
      <c r="P1676" s="22"/>
    </row>
    <row r="1677" spans="12:16">
      <c r="L1677" s="22"/>
      <c r="M1677" s="22"/>
      <c r="P1677" s="22"/>
    </row>
    <row r="1678" spans="12:16">
      <c r="L1678" s="22"/>
      <c r="M1678" s="22"/>
      <c r="P1678" s="22"/>
    </row>
    <row r="1679" spans="12:16">
      <c r="L1679" s="22"/>
      <c r="M1679" s="22"/>
      <c r="P1679" s="22"/>
    </row>
    <row r="1680" spans="12:16">
      <c r="L1680" s="22"/>
      <c r="M1680" s="22"/>
      <c r="P1680" s="22"/>
    </row>
    <row r="1681" spans="12:16">
      <c r="L1681" s="22"/>
      <c r="M1681" s="22"/>
      <c r="P1681" s="22"/>
    </row>
    <row r="1682" spans="12:16">
      <c r="L1682" s="22"/>
      <c r="M1682" s="22"/>
      <c r="P1682" s="22"/>
    </row>
    <row r="1683" spans="12:16">
      <c r="L1683" s="22"/>
      <c r="M1683" s="22"/>
      <c r="P1683" s="22"/>
    </row>
    <row r="1684" spans="12:16">
      <c r="L1684" s="22"/>
      <c r="M1684" s="22"/>
      <c r="P1684" s="22"/>
    </row>
    <row r="1685" spans="12:16">
      <c r="L1685" s="22"/>
      <c r="M1685" s="22"/>
      <c r="P1685" s="22"/>
    </row>
    <row r="1686" spans="12:16">
      <c r="L1686" s="22"/>
      <c r="M1686" s="22"/>
      <c r="P1686" s="22"/>
    </row>
    <row r="1687" spans="12:16">
      <c r="L1687" s="22"/>
      <c r="M1687" s="22"/>
      <c r="P1687" s="22"/>
    </row>
    <row r="1688" spans="12:16">
      <c r="L1688" s="22"/>
      <c r="M1688" s="22"/>
      <c r="P1688" s="22"/>
    </row>
    <row r="1689" spans="12:16">
      <c r="L1689" s="22"/>
      <c r="M1689" s="22"/>
      <c r="P1689" s="22"/>
    </row>
    <row r="1690" spans="12:16">
      <c r="L1690" s="22"/>
      <c r="M1690" s="22"/>
      <c r="P1690" s="22"/>
    </row>
    <row r="1691" spans="12:16">
      <c r="L1691" s="22"/>
      <c r="M1691" s="22"/>
      <c r="P1691" s="22"/>
    </row>
    <row r="1692" spans="12:16">
      <c r="L1692" s="22"/>
      <c r="M1692" s="22"/>
      <c r="P1692" s="22"/>
    </row>
    <row r="1693" spans="12:16">
      <c r="L1693" s="22"/>
      <c r="M1693" s="22"/>
      <c r="P1693" s="22"/>
    </row>
    <row r="1694" spans="12:16">
      <c r="L1694" s="22"/>
      <c r="M1694" s="22"/>
      <c r="P1694" s="22"/>
    </row>
    <row r="1695" spans="12:16">
      <c r="L1695" s="22"/>
      <c r="M1695" s="22"/>
      <c r="P1695" s="22"/>
    </row>
    <row r="1696" spans="12:16">
      <c r="L1696" s="22"/>
      <c r="M1696" s="22"/>
      <c r="P1696" s="22"/>
    </row>
    <row r="1697" spans="12:16">
      <c r="L1697" s="22"/>
      <c r="M1697" s="22"/>
      <c r="P1697" s="22"/>
    </row>
    <row r="1698" spans="12:16">
      <c r="L1698" s="22"/>
      <c r="M1698" s="22"/>
      <c r="P1698" s="22"/>
    </row>
    <row r="1699" spans="12:16">
      <c r="L1699" s="22"/>
      <c r="M1699" s="22"/>
      <c r="P1699" s="22"/>
    </row>
    <row r="1700" spans="12:16">
      <c r="L1700" s="22"/>
      <c r="M1700" s="22"/>
      <c r="P1700" s="22"/>
    </row>
    <row r="1701" spans="12:16">
      <c r="L1701" s="22"/>
      <c r="M1701" s="22"/>
      <c r="P1701" s="22"/>
    </row>
    <row r="1702" spans="12:16">
      <c r="L1702" s="22"/>
      <c r="M1702" s="22"/>
      <c r="P1702" s="22"/>
    </row>
    <row r="1703" spans="12:16">
      <c r="L1703" s="22"/>
      <c r="M1703" s="22"/>
      <c r="P1703" s="22"/>
    </row>
    <row r="1704" spans="12:16">
      <c r="L1704" s="22"/>
      <c r="M1704" s="22"/>
      <c r="P1704" s="22"/>
    </row>
    <row r="1705" spans="12:16">
      <c r="L1705" s="22"/>
      <c r="M1705" s="22"/>
      <c r="P1705" s="22"/>
    </row>
    <row r="1706" spans="12:16">
      <c r="L1706" s="22"/>
      <c r="M1706" s="22"/>
      <c r="P1706" s="22"/>
    </row>
    <row r="1707" spans="12:16">
      <c r="L1707" s="22"/>
      <c r="M1707" s="22"/>
      <c r="P1707" s="22"/>
    </row>
    <row r="1708" spans="12:16">
      <c r="L1708" s="22"/>
      <c r="M1708" s="22"/>
      <c r="P1708" s="22"/>
    </row>
    <row r="1709" spans="12:16">
      <c r="L1709" s="22"/>
      <c r="M1709" s="22"/>
      <c r="P1709" s="22"/>
    </row>
    <row r="1710" spans="12:16">
      <c r="L1710" s="22"/>
      <c r="M1710" s="22"/>
      <c r="P1710" s="22"/>
    </row>
    <row r="1711" spans="12:16">
      <c r="L1711" s="22"/>
      <c r="M1711" s="22"/>
      <c r="P1711" s="22"/>
    </row>
    <row r="1712" spans="12:16">
      <c r="L1712" s="22"/>
      <c r="M1712" s="22"/>
      <c r="P1712" s="22"/>
    </row>
    <row r="1713" spans="12:16">
      <c r="L1713" s="22"/>
      <c r="M1713" s="22"/>
      <c r="P1713" s="22"/>
    </row>
    <row r="1714" spans="12:16">
      <c r="L1714" s="22"/>
      <c r="M1714" s="22"/>
      <c r="P1714" s="22"/>
    </row>
    <row r="1715" spans="12:16">
      <c r="L1715" s="22"/>
      <c r="M1715" s="22"/>
      <c r="P1715" s="22"/>
    </row>
    <row r="1716" spans="12:16">
      <c r="L1716" s="22"/>
      <c r="M1716" s="22"/>
      <c r="P1716" s="22"/>
    </row>
    <row r="1717" spans="12:16">
      <c r="L1717" s="22"/>
      <c r="M1717" s="22"/>
      <c r="P1717" s="22"/>
    </row>
    <row r="1718" spans="12:16">
      <c r="L1718" s="22"/>
      <c r="M1718" s="22"/>
      <c r="P1718" s="22"/>
    </row>
    <row r="1719" spans="12:16">
      <c r="L1719" s="22"/>
      <c r="M1719" s="22"/>
      <c r="P1719" s="22"/>
    </row>
    <row r="1720" spans="12:16">
      <c r="L1720" s="22"/>
      <c r="M1720" s="22"/>
      <c r="P1720" s="22"/>
    </row>
    <row r="1721" spans="12:16">
      <c r="L1721" s="22"/>
      <c r="M1721" s="22"/>
      <c r="P1721" s="22"/>
    </row>
    <row r="1722" spans="12:16">
      <c r="L1722" s="22"/>
      <c r="M1722" s="22"/>
      <c r="P1722" s="22"/>
    </row>
    <row r="1723" spans="12:16">
      <c r="L1723" s="22"/>
      <c r="M1723" s="22"/>
      <c r="P1723" s="22"/>
    </row>
    <row r="1724" spans="12:16">
      <c r="L1724" s="22"/>
      <c r="M1724" s="22"/>
      <c r="P1724" s="22"/>
    </row>
    <row r="1725" spans="12:16">
      <c r="L1725" s="22"/>
      <c r="M1725" s="22"/>
      <c r="P1725" s="22"/>
    </row>
    <row r="1726" spans="12:16">
      <c r="L1726" s="22"/>
      <c r="M1726" s="22"/>
      <c r="P1726" s="22"/>
    </row>
    <row r="1727" spans="12:16">
      <c r="L1727" s="22"/>
      <c r="M1727" s="22"/>
      <c r="P1727" s="22"/>
    </row>
    <row r="1728" spans="12:16">
      <c r="L1728" s="22"/>
      <c r="M1728" s="22"/>
      <c r="P1728" s="22"/>
    </row>
    <row r="1729" spans="12:16">
      <c r="L1729" s="22"/>
      <c r="M1729" s="22"/>
      <c r="P1729" s="22"/>
    </row>
    <row r="1730" spans="12:16">
      <c r="L1730" s="22"/>
      <c r="M1730" s="22"/>
      <c r="P1730" s="22"/>
    </row>
    <row r="1731" spans="12:16">
      <c r="L1731" s="22"/>
      <c r="M1731" s="22"/>
      <c r="P1731" s="22"/>
    </row>
    <row r="1732" spans="12:16">
      <c r="L1732" s="22"/>
      <c r="M1732" s="22"/>
      <c r="P1732" s="22"/>
    </row>
    <row r="1733" spans="12:16">
      <c r="L1733" s="22"/>
      <c r="M1733" s="22"/>
      <c r="P1733" s="22"/>
    </row>
    <row r="1734" spans="12:16">
      <c r="L1734" s="22"/>
      <c r="M1734" s="22"/>
      <c r="P1734" s="22"/>
    </row>
    <row r="1735" spans="12:16">
      <c r="L1735" s="22"/>
      <c r="M1735" s="22"/>
      <c r="P1735" s="22"/>
    </row>
    <row r="1736" spans="12:16">
      <c r="L1736" s="22"/>
      <c r="M1736" s="22"/>
      <c r="P1736" s="22"/>
    </row>
    <row r="1737" spans="12:16">
      <c r="L1737" s="22"/>
      <c r="M1737" s="22"/>
      <c r="P1737" s="22"/>
    </row>
    <row r="1738" spans="12:16">
      <c r="L1738" s="22"/>
      <c r="M1738" s="22"/>
      <c r="P1738" s="22"/>
    </row>
    <row r="1739" spans="12:16">
      <c r="L1739" s="22"/>
      <c r="M1739" s="22"/>
      <c r="P1739" s="22"/>
    </row>
    <row r="1740" spans="12:16">
      <c r="L1740" s="22"/>
      <c r="M1740" s="22"/>
      <c r="P1740" s="22"/>
    </row>
    <row r="1741" spans="12:16">
      <c r="L1741" s="22"/>
      <c r="M1741" s="22"/>
      <c r="P1741" s="22"/>
    </row>
    <row r="1742" spans="12:16">
      <c r="L1742" s="22"/>
      <c r="M1742" s="22"/>
      <c r="P1742" s="22"/>
    </row>
    <row r="1743" spans="12:16">
      <c r="L1743" s="22"/>
      <c r="M1743" s="22"/>
      <c r="P1743" s="22"/>
    </row>
    <row r="1744" spans="12:16">
      <c r="L1744" s="22"/>
      <c r="M1744" s="22"/>
      <c r="P1744" s="22"/>
    </row>
    <row r="1745" spans="12:16">
      <c r="L1745" s="22"/>
      <c r="M1745" s="22"/>
      <c r="P1745" s="22"/>
    </row>
    <row r="1746" spans="12:16">
      <c r="L1746" s="22"/>
      <c r="M1746" s="22"/>
      <c r="P1746" s="22"/>
    </row>
    <row r="1747" spans="12:16">
      <c r="L1747" s="22"/>
      <c r="M1747" s="22"/>
      <c r="P1747" s="22"/>
    </row>
    <row r="1748" spans="12:16">
      <c r="L1748" s="22"/>
      <c r="M1748" s="22"/>
      <c r="P1748" s="22"/>
    </row>
    <row r="1749" spans="12:16">
      <c r="L1749" s="22"/>
      <c r="M1749" s="22"/>
      <c r="P1749" s="22"/>
    </row>
    <row r="1750" spans="12:16">
      <c r="L1750" s="22"/>
      <c r="M1750" s="22"/>
      <c r="P1750" s="22"/>
    </row>
    <row r="1751" spans="12:16">
      <c r="L1751" s="22"/>
      <c r="M1751" s="22"/>
      <c r="P1751" s="22"/>
    </row>
    <row r="1752" spans="12:16">
      <c r="L1752" s="22"/>
      <c r="M1752" s="22"/>
      <c r="P1752" s="22"/>
    </row>
    <row r="1753" spans="12:16">
      <c r="L1753" s="22"/>
      <c r="M1753" s="22"/>
      <c r="P1753" s="22"/>
    </row>
    <row r="1754" spans="12:16">
      <c r="L1754" s="22"/>
      <c r="M1754" s="22"/>
      <c r="P1754" s="22"/>
    </row>
    <row r="1755" spans="12:16">
      <c r="L1755" s="22"/>
      <c r="M1755" s="22"/>
      <c r="P1755" s="22"/>
    </row>
    <row r="1756" spans="12:16">
      <c r="L1756" s="22"/>
      <c r="M1756" s="22"/>
      <c r="P1756" s="22"/>
    </row>
    <row r="1757" spans="12:16">
      <c r="L1757" s="22"/>
      <c r="M1757" s="22"/>
      <c r="P1757" s="22"/>
    </row>
    <row r="1758" spans="12:16">
      <c r="L1758" s="22"/>
      <c r="M1758" s="22"/>
      <c r="P1758" s="22"/>
    </row>
    <row r="1759" spans="12:16">
      <c r="L1759" s="22"/>
      <c r="M1759" s="22"/>
      <c r="P1759" s="22"/>
    </row>
    <row r="1760" spans="12:16">
      <c r="L1760" s="22"/>
      <c r="M1760" s="22"/>
      <c r="P1760" s="22"/>
    </row>
    <row r="1761" spans="12:16">
      <c r="L1761" s="22"/>
      <c r="M1761" s="22"/>
      <c r="P1761" s="22"/>
    </row>
    <row r="1762" spans="12:16">
      <c r="L1762" s="22"/>
      <c r="M1762" s="22"/>
      <c r="P1762" s="22"/>
    </row>
    <row r="1763" spans="12:16">
      <c r="L1763" s="22"/>
      <c r="M1763" s="22"/>
      <c r="P1763" s="22"/>
    </row>
    <row r="1764" spans="12:16">
      <c r="L1764" s="22"/>
      <c r="M1764" s="22"/>
      <c r="P1764" s="22"/>
    </row>
    <row r="1765" spans="12:16">
      <c r="L1765" s="22"/>
      <c r="M1765" s="22"/>
      <c r="P1765" s="22"/>
    </row>
    <row r="1766" spans="12:16">
      <c r="L1766" s="22"/>
      <c r="M1766" s="22"/>
      <c r="P1766" s="22"/>
    </row>
    <row r="1767" spans="12:16">
      <c r="L1767" s="22"/>
      <c r="M1767" s="22"/>
      <c r="P1767" s="22"/>
    </row>
    <row r="1768" spans="12:16">
      <c r="L1768" s="22"/>
      <c r="M1768" s="22"/>
      <c r="P1768" s="22"/>
    </row>
    <row r="1769" spans="12:16">
      <c r="L1769" s="22"/>
      <c r="M1769" s="22"/>
      <c r="P1769" s="22"/>
    </row>
    <row r="1770" spans="12:16">
      <c r="L1770" s="22"/>
      <c r="M1770" s="22"/>
      <c r="P1770" s="22"/>
    </row>
    <row r="1771" spans="12:16">
      <c r="L1771" s="22"/>
      <c r="M1771" s="22"/>
      <c r="P1771" s="22"/>
    </row>
    <row r="1772" spans="12:16">
      <c r="L1772" s="22"/>
      <c r="M1772" s="22"/>
      <c r="P1772" s="22"/>
    </row>
    <row r="1773" spans="12:16">
      <c r="L1773" s="22"/>
      <c r="M1773" s="22"/>
      <c r="P1773" s="22"/>
    </row>
    <row r="1774" spans="12:16">
      <c r="L1774" s="22"/>
      <c r="M1774" s="22"/>
      <c r="P1774" s="22"/>
    </row>
    <row r="1775" spans="12:16">
      <c r="L1775" s="22"/>
      <c r="M1775" s="22"/>
      <c r="P1775" s="22"/>
    </row>
    <row r="1776" spans="12:16">
      <c r="L1776" s="22"/>
      <c r="M1776" s="22"/>
      <c r="P1776" s="22"/>
    </row>
    <row r="1777" spans="12:16">
      <c r="L1777" s="22"/>
      <c r="M1777" s="22"/>
      <c r="P1777" s="22"/>
    </row>
    <row r="1778" spans="12:16">
      <c r="L1778" s="22"/>
      <c r="M1778" s="22"/>
      <c r="P1778" s="22"/>
    </row>
    <row r="1779" spans="12:16">
      <c r="L1779" s="22"/>
      <c r="M1779" s="22"/>
      <c r="P1779" s="22"/>
    </row>
    <row r="1780" spans="12:16">
      <c r="L1780" s="22"/>
      <c r="M1780" s="22"/>
      <c r="P1780" s="22"/>
    </row>
    <row r="1781" spans="12:16">
      <c r="L1781" s="22"/>
      <c r="M1781" s="22"/>
      <c r="P1781" s="22"/>
    </row>
    <row r="1782" spans="12:16">
      <c r="L1782" s="22"/>
      <c r="M1782" s="22"/>
      <c r="P1782" s="22"/>
    </row>
    <row r="1783" spans="12:16">
      <c r="L1783" s="22"/>
      <c r="M1783" s="22"/>
      <c r="P1783" s="22"/>
    </row>
    <row r="1784" spans="12:16">
      <c r="L1784" s="22"/>
      <c r="M1784" s="22"/>
      <c r="P1784" s="22"/>
    </row>
    <row r="1785" spans="12:16">
      <c r="L1785" s="22"/>
      <c r="M1785" s="22"/>
      <c r="P1785" s="22"/>
    </row>
    <row r="1786" spans="12:16">
      <c r="L1786" s="22"/>
      <c r="M1786" s="22"/>
      <c r="P1786" s="22"/>
    </row>
    <row r="1787" spans="12:16">
      <c r="L1787" s="22"/>
      <c r="M1787" s="22"/>
      <c r="P1787" s="22"/>
    </row>
    <row r="1788" spans="12:16">
      <c r="L1788" s="22"/>
      <c r="M1788" s="22"/>
      <c r="P1788" s="22"/>
    </row>
    <row r="1789" spans="12:16">
      <c r="L1789" s="22"/>
      <c r="M1789" s="22"/>
      <c r="P1789" s="22"/>
    </row>
    <row r="1790" spans="12:16">
      <c r="L1790" s="22"/>
      <c r="M1790" s="22"/>
      <c r="P1790" s="22"/>
    </row>
    <row r="1791" spans="12:16">
      <c r="L1791" s="22"/>
      <c r="M1791" s="22"/>
      <c r="P1791" s="22"/>
    </row>
    <row r="1792" spans="12:16">
      <c r="L1792" s="22"/>
      <c r="M1792" s="22"/>
      <c r="P1792" s="22"/>
    </row>
    <row r="1793" spans="12:16">
      <c r="L1793" s="22"/>
      <c r="M1793" s="22"/>
      <c r="P1793" s="22"/>
    </row>
    <row r="1794" spans="12:16">
      <c r="L1794" s="22"/>
      <c r="M1794" s="22"/>
      <c r="P1794" s="22"/>
    </row>
    <row r="1795" spans="12:16">
      <c r="L1795" s="22"/>
      <c r="M1795" s="22"/>
      <c r="P1795" s="22"/>
    </row>
    <row r="1796" spans="12:16">
      <c r="L1796" s="22"/>
      <c r="M1796" s="22"/>
      <c r="P1796" s="22"/>
    </row>
    <row r="1797" spans="12:16">
      <c r="L1797" s="22"/>
      <c r="M1797" s="22"/>
      <c r="P1797" s="22"/>
    </row>
    <row r="1798" spans="12:16">
      <c r="L1798" s="22"/>
      <c r="M1798" s="22"/>
      <c r="P1798" s="22"/>
    </row>
    <row r="1799" spans="12:16">
      <c r="L1799" s="22"/>
      <c r="M1799" s="22"/>
      <c r="P1799" s="22"/>
    </row>
    <row r="1800" spans="12:16">
      <c r="L1800" s="22"/>
      <c r="M1800" s="22"/>
      <c r="P1800" s="22"/>
    </row>
    <row r="1801" spans="12:16">
      <c r="L1801" s="22"/>
      <c r="M1801" s="22"/>
      <c r="P1801" s="22"/>
    </row>
    <row r="1802" spans="12:16">
      <c r="L1802" s="22"/>
      <c r="M1802" s="22"/>
      <c r="P1802" s="22"/>
    </row>
    <row r="1803" spans="12:16">
      <c r="L1803" s="22"/>
      <c r="M1803" s="22"/>
      <c r="P1803" s="22"/>
    </row>
    <row r="1804" spans="12:16">
      <c r="L1804" s="22"/>
      <c r="M1804" s="22"/>
      <c r="P1804" s="22"/>
    </row>
    <row r="1805" spans="12:16">
      <c r="L1805" s="22"/>
      <c r="M1805" s="22"/>
      <c r="P1805" s="22"/>
    </row>
    <row r="1806" spans="12:16">
      <c r="L1806" s="22"/>
      <c r="M1806" s="22"/>
      <c r="P1806" s="22"/>
    </row>
    <row r="1807" spans="12:16">
      <c r="L1807" s="22"/>
      <c r="M1807" s="22"/>
      <c r="P1807" s="22"/>
    </row>
    <row r="1808" spans="12:16">
      <c r="L1808" s="22"/>
      <c r="M1808" s="22"/>
      <c r="P1808" s="22"/>
    </row>
    <row r="1809" spans="12:16">
      <c r="L1809" s="22"/>
      <c r="M1809" s="22"/>
      <c r="P1809" s="22"/>
    </row>
    <row r="1810" spans="12:16">
      <c r="L1810" s="22"/>
      <c r="M1810" s="22"/>
      <c r="P1810" s="22"/>
    </row>
    <row r="1811" spans="12:16">
      <c r="L1811" s="22"/>
      <c r="M1811" s="22"/>
      <c r="P1811" s="22"/>
    </row>
    <row r="1812" spans="12:16">
      <c r="L1812" s="22"/>
      <c r="M1812" s="22"/>
      <c r="P1812" s="22"/>
    </row>
    <row r="1813" spans="12:16">
      <c r="L1813" s="22"/>
      <c r="M1813" s="22"/>
      <c r="P1813" s="22"/>
    </row>
    <row r="1814" spans="12:16">
      <c r="L1814" s="22"/>
      <c r="M1814" s="22"/>
      <c r="P1814" s="22"/>
    </row>
    <row r="1815" spans="12:16">
      <c r="L1815" s="22"/>
      <c r="M1815" s="22"/>
      <c r="P1815" s="22"/>
    </row>
    <row r="1816" spans="12:16">
      <c r="L1816" s="22"/>
      <c r="M1816" s="22"/>
      <c r="P1816" s="22"/>
    </row>
    <row r="1817" spans="12:16">
      <c r="L1817" s="22"/>
      <c r="M1817" s="22"/>
      <c r="P1817" s="22"/>
    </row>
    <row r="1818" spans="12:16">
      <c r="L1818" s="22"/>
      <c r="M1818" s="22"/>
      <c r="P1818" s="22"/>
    </row>
    <row r="1819" spans="12:16">
      <c r="L1819" s="22"/>
      <c r="M1819" s="22"/>
      <c r="P1819" s="22"/>
    </row>
    <row r="1820" spans="12:16">
      <c r="L1820" s="22"/>
      <c r="M1820" s="22"/>
      <c r="P1820" s="22"/>
    </row>
    <row r="1821" spans="12:16">
      <c r="L1821" s="22"/>
      <c r="M1821" s="22"/>
      <c r="P1821" s="22"/>
    </row>
    <row r="1822" spans="12:16">
      <c r="L1822" s="22"/>
      <c r="M1822" s="22"/>
      <c r="P1822" s="22"/>
    </row>
    <row r="1823" spans="12:16">
      <c r="L1823" s="22"/>
      <c r="M1823" s="22"/>
      <c r="P1823" s="22"/>
    </row>
    <row r="1824" spans="12:16">
      <c r="L1824" s="22"/>
      <c r="M1824" s="22"/>
      <c r="P1824" s="22"/>
    </row>
    <row r="1825" spans="12:16">
      <c r="L1825" s="22"/>
      <c r="M1825" s="22"/>
      <c r="P1825" s="22"/>
    </row>
    <row r="1826" spans="12:16">
      <c r="L1826" s="22"/>
      <c r="M1826" s="22"/>
      <c r="P1826" s="22"/>
    </row>
    <row r="1827" spans="12:16">
      <c r="L1827" s="22"/>
      <c r="M1827" s="22"/>
      <c r="P1827" s="22"/>
    </row>
    <row r="1828" spans="12:16">
      <c r="L1828" s="22"/>
      <c r="M1828" s="22"/>
      <c r="P1828" s="22"/>
    </row>
    <row r="1829" spans="12:16">
      <c r="L1829" s="22"/>
      <c r="M1829" s="22"/>
      <c r="P1829" s="22"/>
    </row>
    <row r="1830" spans="12:16">
      <c r="L1830" s="22"/>
      <c r="M1830" s="22"/>
      <c r="P1830" s="22"/>
    </row>
    <row r="1831" spans="12:16">
      <c r="L1831" s="22"/>
      <c r="M1831" s="22"/>
      <c r="P1831" s="22"/>
    </row>
    <row r="1832" spans="12:16">
      <c r="L1832" s="22"/>
      <c r="M1832" s="22"/>
      <c r="P1832" s="22"/>
    </row>
    <row r="1833" spans="12:16">
      <c r="L1833" s="22"/>
      <c r="M1833" s="22"/>
      <c r="P1833" s="22"/>
    </row>
    <row r="1834" spans="12:16">
      <c r="L1834" s="22"/>
      <c r="M1834" s="22"/>
      <c r="P1834" s="22"/>
    </row>
    <row r="1835" spans="12:16">
      <c r="L1835" s="22"/>
      <c r="M1835" s="22"/>
      <c r="P1835" s="22"/>
    </row>
    <row r="1836" spans="12:16">
      <c r="L1836" s="22"/>
      <c r="M1836" s="22"/>
      <c r="P1836" s="22"/>
    </row>
    <row r="1837" spans="12:16">
      <c r="L1837" s="22"/>
      <c r="M1837" s="22"/>
      <c r="P1837" s="22"/>
    </row>
    <row r="1838" spans="12:16">
      <c r="L1838" s="22"/>
      <c r="M1838" s="22"/>
      <c r="P1838" s="22"/>
    </row>
    <row r="1839" spans="12:16">
      <c r="L1839" s="22"/>
      <c r="M1839" s="22"/>
      <c r="P1839" s="22"/>
    </row>
    <row r="1840" spans="12:16">
      <c r="L1840" s="22"/>
      <c r="M1840" s="22"/>
      <c r="P1840" s="22"/>
    </row>
    <row r="1841" spans="12:16">
      <c r="L1841" s="22"/>
      <c r="M1841" s="22"/>
      <c r="P1841" s="22"/>
    </row>
    <row r="1842" spans="12:16">
      <c r="L1842" s="22"/>
      <c r="M1842" s="22"/>
      <c r="P1842" s="22"/>
    </row>
    <row r="1843" spans="12:16">
      <c r="L1843" s="22"/>
      <c r="M1843" s="22"/>
      <c r="P1843" s="22"/>
    </row>
    <row r="1844" spans="12:16">
      <c r="L1844" s="22"/>
      <c r="M1844" s="22"/>
      <c r="P1844" s="22"/>
    </row>
    <row r="1845" spans="12:16">
      <c r="L1845" s="22"/>
      <c r="M1845" s="22"/>
      <c r="P1845" s="22"/>
    </row>
    <row r="1846" spans="12:16">
      <c r="L1846" s="22"/>
      <c r="M1846" s="22"/>
      <c r="P1846" s="22"/>
    </row>
    <row r="1847" spans="12:16">
      <c r="L1847" s="22"/>
      <c r="M1847" s="22"/>
      <c r="P1847" s="22"/>
    </row>
    <row r="1848" spans="12:16">
      <c r="L1848" s="22"/>
      <c r="M1848" s="22"/>
      <c r="P1848" s="22"/>
    </row>
    <row r="1849" spans="12:16">
      <c r="L1849" s="22"/>
      <c r="M1849" s="22"/>
      <c r="P1849" s="22"/>
    </row>
    <row r="1850" spans="12:16">
      <c r="L1850" s="22"/>
      <c r="M1850" s="22"/>
      <c r="P1850" s="22"/>
    </row>
    <row r="1851" spans="12:16">
      <c r="L1851" s="22"/>
      <c r="M1851" s="22"/>
      <c r="P1851" s="22"/>
    </row>
    <row r="1852" spans="12:16">
      <c r="L1852" s="22"/>
      <c r="M1852" s="22"/>
      <c r="P1852" s="22"/>
    </row>
    <row r="1853" spans="12:16">
      <c r="L1853" s="22"/>
      <c r="M1853" s="22"/>
      <c r="P1853" s="22"/>
    </row>
    <row r="1854" spans="12:16">
      <c r="L1854" s="22"/>
      <c r="M1854" s="22"/>
      <c r="P1854" s="22"/>
    </row>
    <row r="1855" spans="12:16">
      <c r="L1855" s="22"/>
      <c r="M1855" s="22"/>
      <c r="P1855" s="22"/>
    </row>
    <row r="1856" spans="12:16">
      <c r="L1856" s="22"/>
      <c r="M1856" s="22"/>
      <c r="P1856" s="22"/>
    </row>
    <row r="1857" spans="12:16">
      <c r="L1857" s="22"/>
      <c r="M1857" s="22"/>
      <c r="P1857" s="22"/>
    </row>
    <row r="1858" spans="12:16">
      <c r="L1858" s="22"/>
      <c r="M1858" s="22"/>
      <c r="P1858" s="22"/>
    </row>
    <row r="1859" spans="12:16">
      <c r="L1859" s="22"/>
      <c r="M1859" s="22"/>
      <c r="P1859" s="22"/>
    </row>
    <row r="1860" spans="12:16">
      <c r="L1860" s="22"/>
      <c r="M1860" s="22"/>
      <c r="P1860" s="22"/>
    </row>
    <row r="1861" spans="12:16">
      <c r="L1861" s="22"/>
      <c r="M1861" s="22"/>
      <c r="P1861" s="22"/>
    </row>
    <row r="1862" spans="12:16">
      <c r="L1862" s="22"/>
      <c r="M1862" s="22"/>
      <c r="P1862" s="22"/>
    </row>
    <row r="1863" spans="12:16">
      <c r="L1863" s="22"/>
      <c r="M1863" s="22"/>
      <c r="P1863" s="22"/>
    </row>
    <row r="1864" spans="12:16">
      <c r="L1864" s="22"/>
      <c r="M1864" s="22"/>
      <c r="P1864" s="22"/>
    </row>
    <row r="1865" spans="12:16">
      <c r="L1865" s="22"/>
      <c r="M1865" s="22"/>
      <c r="P1865" s="22"/>
    </row>
    <row r="1866" spans="12:16">
      <c r="L1866" s="22"/>
      <c r="M1866" s="22"/>
      <c r="P1866" s="22"/>
    </row>
    <row r="1867" spans="12:16">
      <c r="L1867" s="22"/>
      <c r="M1867" s="22"/>
      <c r="P1867" s="22"/>
    </row>
    <row r="1868" spans="12:16">
      <c r="L1868" s="22"/>
      <c r="M1868" s="22"/>
      <c r="P1868" s="22"/>
    </row>
    <row r="1869" spans="12:16">
      <c r="L1869" s="22"/>
      <c r="M1869" s="22"/>
      <c r="P1869" s="22"/>
    </row>
    <row r="1870" spans="12:16">
      <c r="L1870" s="22"/>
      <c r="M1870" s="22"/>
      <c r="P1870" s="22"/>
    </row>
    <row r="1871" spans="12:16">
      <c r="L1871" s="22"/>
      <c r="M1871" s="22"/>
      <c r="P1871" s="22"/>
    </row>
    <row r="1872" spans="12:16">
      <c r="L1872" s="22"/>
      <c r="M1872" s="22"/>
      <c r="P1872" s="22"/>
    </row>
    <row r="1873" spans="12:16">
      <c r="L1873" s="22"/>
      <c r="M1873" s="22"/>
      <c r="P1873" s="22"/>
    </row>
    <row r="1874" spans="12:16">
      <c r="L1874" s="22"/>
      <c r="M1874" s="22"/>
      <c r="P1874" s="22"/>
    </row>
    <row r="1875" spans="12:16">
      <c r="L1875" s="22"/>
      <c r="M1875" s="22"/>
      <c r="P1875" s="22"/>
    </row>
    <row r="1876" spans="12:16">
      <c r="L1876" s="22"/>
      <c r="M1876" s="22"/>
      <c r="P1876" s="22"/>
    </row>
    <row r="1877" spans="12:16">
      <c r="L1877" s="22"/>
      <c r="M1877" s="22"/>
      <c r="P1877" s="22"/>
    </row>
    <row r="1878" spans="12:16">
      <c r="L1878" s="22"/>
      <c r="M1878" s="22"/>
      <c r="P1878" s="22"/>
    </row>
    <row r="1879" spans="12:16">
      <c r="L1879" s="22"/>
      <c r="M1879" s="22"/>
      <c r="P1879" s="22"/>
    </row>
    <row r="1880" spans="12:16">
      <c r="L1880" s="22"/>
      <c r="M1880" s="22"/>
      <c r="P1880" s="22"/>
    </row>
    <row r="1881" spans="12:16">
      <c r="L1881" s="22"/>
      <c r="M1881" s="22"/>
      <c r="P1881" s="22"/>
    </row>
    <row r="1882" spans="12:16">
      <c r="L1882" s="22"/>
      <c r="M1882" s="22"/>
      <c r="P1882" s="22"/>
    </row>
    <row r="1883" spans="12:16">
      <c r="L1883" s="22"/>
      <c r="M1883" s="22"/>
      <c r="P1883" s="22"/>
    </row>
    <row r="1884" spans="12:16">
      <c r="L1884" s="22"/>
      <c r="M1884" s="22"/>
      <c r="P1884" s="22"/>
    </row>
    <row r="1885" spans="12:16">
      <c r="L1885" s="22"/>
      <c r="M1885" s="22"/>
      <c r="P1885" s="22"/>
    </row>
    <row r="1886" spans="12:16">
      <c r="L1886" s="22"/>
      <c r="M1886" s="22"/>
      <c r="P1886" s="22"/>
    </row>
    <row r="1887" spans="12:16">
      <c r="L1887" s="22"/>
      <c r="M1887" s="22"/>
      <c r="P1887" s="22"/>
    </row>
    <row r="1888" spans="12:16">
      <c r="L1888" s="22"/>
      <c r="M1888" s="22"/>
      <c r="P1888" s="22"/>
    </row>
    <row r="1889" spans="12:16">
      <c r="L1889" s="22"/>
      <c r="M1889" s="22"/>
      <c r="P1889" s="22"/>
    </row>
    <row r="1890" spans="12:16">
      <c r="L1890" s="22"/>
      <c r="M1890" s="22"/>
      <c r="P1890" s="22"/>
    </row>
    <row r="1891" spans="12:16">
      <c r="L1891" s="22"/>
      <c r="M1891" s="22"/>
      <c r="P1891" s="22"/>
    </row>
    <row r="1892" spans="12:16">
      <c r="L1892" s="22"/>
      <c r="M1892" s="22"/>
      <c r="P1892" s="22"/>
    </row>
    <row r="1893" spans="12:16">
      <c r="L1893" s="22"/>
      <c r="M1893" s="22"/>
      <c r="P1893" s="22"/>
    </row>
    <row r="1894" spans="12:16">
      <c r="L1894" s="22"/>
      <c r="M1894" s="22"/>
      <c r="P1894" s="22"/>
    </row>
    <row r="1895" spans="12:16">
      <c r="L1895" s="22"/>
      <c r="M1895" s="22"/>
      <c r="P1895" s="22"/>
    </row>
    <row r="1896" spans="12:16">
      <c r="L1896" s="22"/>
      <c r="M1896" s="22"/>
      <c r="P1896" s="22"/>
    </row>
    <row r="1897" spans="12:16">
      <c r="L1897" s="22"/>
      <c r="M1897" s="22"/>
      <c r="P1897" s="22"/>
    </row>
    <row r="1898" spans="12:16">
      <c r="L1898" s="22"/>
      <c r="M1898" s="22"/>
      <c r="P1898" s="22"/>
    </row>
    <row r="1899" spans="12:16">
      <c r="L1899" s="22"/>
      <c r="M1899" s="22"/>
      <c r="P1899" s="22"/>
    </row>
    <row r="1900" spans="12:16">
      <c r="L1900" s="22"/>
      <c r="M1900" s="22"/>
      <c r="P1900" s="22"/>
    </row>
    <row r="1901" spans="12:16">
      <c r="L1901" s="22"/>
      <c r="M1901" s="22"/>
      <c r="P1901" s="22"/>
    </row>
    <row r="1902" spans="12:16">
      <c r="L1902" s="22"/>
      <c r="M1902" s="22"/>
      <c r="P1902" s="22"/>
    </row>
    <row r="1903" spans="12:16">
      <c r="L1903" s="22"/>
      <c r="M1903" s="22"/>
      <c r="P1903" s="22"/>
    </row>
    <row r="1904" spans="12:16">
      <c r="L1904" s="22"/>
      <c r="M1904" s="22"/>
      <c r="P1904" s="22"/>
    </row>
    <row r="1905" spans="12:16">
      <c r="L1905" s="22"/>
      <c r="M1905" s="22"/>
      <c r="P1905" s="22"/>
    </row>
    <row r="1906" spans="12:16">
      <c r="L1906" s="22"/>
      <c r="M1906" s="22"/>
      <c r="P1906" s="22"/>
    </row>
    <row r="1907" spans="12:16">
      <c r="L1907" s="22"/>
      <c r="M1907" s="22"/>
      <c r="P1907" s="22"/>
    </row>
    <row r="1908" spans="12:16">
      <c r="L1908" s="22"/>
      <c r="M1908" s="22"/>
      <c r="P1908" s="22"/>
    </row>
    <row r="1909" spans="12:16">
      <c r="L1909" s="22"/>
      <c r="M1909" s="22"/>
      <c r="P1909" s="22"/>
    </row>
    <row r="1910" spans="12:16">
      <c r="L1910" s="22"/>
      <c r="M1910" s="22"/>
      <c r="P1910" s="22"/>
    </row>
    <row r="1911" spans="12:16">
      <c r="L1911" s="22"/>
      <c r="M1911" s="22"/>
      <c r="P1911" s="22"/>
    </row>
    <row r="1912" spans="12:16">
      <c r="L1912" s="22"/>
      <c r="M1912" s="22"/>
      <c r="P1912" s="22"/>
    </row>
    <row r="1913" spans="12:16">
      <c r="L1913" s="22"/>
      <c r="M1913" s="22"/>
      <c r="P1913" s="22"/>
    </row>
    <row r="1914" spans="12:16">
      <c r="L1914" s="22"/>
      <c r="M1914" s="22"/>
      <c r="P1914" s="22"/>
    </row>
    <row r="1915" spans="12:16">
      <c r="L1915" s="22"/>
      <c r="M1915" s="22"/>
      <c r="P1915" s="22"/>
    </row>
    <row r="1916" spans="12:16">
      <c r="L1916" s="22"/>
      <c r="M1916" s="22"/>
      <c r="P1916" s="22"/>
    </row>
    <row r="1917" spans="12:16">
      <c r="L1917" s="22"/>
      <c r="M1917" s="22"/>
      <c r="P1917" s="22"/>
    </row>
    <row r="1918" spans="12:16">
      <c r="L1918" s="22"/>
      <c r="M1918" s="22"/>
      <c r="P1918" s="22"/>
    </row>
    <row r="1919" spans="12:16">
      <c r="L1919" s="22"/>
      <c r="M1919" s="22"/>
      <c r="P1919" s="22"/>
    </row>
    <row r="1920" spans="12:16">
      <c r="L1920" s="22"/>
      <c r="M1920" s="22"/>
      <c r="P1920" s="22"/>
    </row>
    <row r="1921" spans="12:16">
      <c r="L1921" s="22"/>
      <c r="M1921" s="22"/>
      <c r="P1921" s="22"/>
    </row>
    <row r="1922" spans="12:16">
      <c r="L1922" s="22"/>
      <c r="M1922" s="22"/>
      <c r="P1922" s="22"/>
    </row>
    <row r="1923" spans="12:16">
      <c r="L1923" s="22"/>
      <c r="M1923" s="22"/>
      <c r="P1923" s="22"/>
    </row>
    <row r="1924" spans="12:16">
      <c r="L1924" s="22"/>
      <c r="M1924" s="22"/>
      <c r="P1924" s="22"/>
    </row>
    <row r="1925" spans="12:16">
      <c r="L1925" s="22"/>
      <c r="M1925" s="22"/>
      <c r="P1925" s="22"/>
    </row>
    <row r="1926" spans="12:16">
      <c r="L1926" s="22"/>
      <c r="M1926" s="22"/>
      <c r="P1926" s="22"/>
    </row>
    <row r="1927" spans="12:16">
      <c r="L1927" s="22"/>
      <c r="M1927" s="22"/>
      <c r="P1927" s="22"/>
    </row>
    <row r="1928" spans="12:16">
      <c r="L1928" s="22"/>
      <c r="M1928" s="22"/>
      <c r="P1928" s="22"/>
    </row>
    <row r="1929" spans="12:16">
      <c r="L1929" s="22"/>
      <c r="M1929" s="22"/>
      <c r="P1929" s="22"/>
    </row>
    <row r="1930" spans="12:16">
      <c r="L1930" s="22"/>
      <c r="M1930" s="22"/>
      <c r="P1930" s="22"/>
    </row>
    <row r="1931" spans="12:16">
      <c r="L1931" s="22"/>
      <c r="M1931" s="22"/>
      <c r="P1931" s="22"/>
    </row>
    <row r="1932" spans="12:16">
      <c r="L1932" s="22"/>
      <c r="M1932" s="22"/>
      <c r="P1932" s="22"/>
    </row>
    <row r="1933" spans="12:16">
      <c r="L1933" s="22"/>
      <c r="M1933" s="22"/>
      <c r="P1933" s="22"/>
    </row>
    <row r="1934" spans="12:16">
      <c r="L1934" s="22"/>
      <c r="M1934" s="22"/>
      <c r="P1934" s="22"/>
    </row>
    <row r="1935" spans="12:16">
      <c r="L1935" s="22"/>
      <c r="M1935" s="22"/>
      <c r="P1935" s="22"/>
    </row>
    <row r="1936" spans="12:16">
      <c r="L1936" s="22"/>
      <c r="M1936" s="22"/>
      <c r="P1936" s="22"/>
    </row>
    <row r="1937" spans="12:16">
      <c r="L1937" s="22"/>
      <c r="M1937" s="22"/>
      <c r="P1937" s="22"/>
    </row>
    <row r="1938" spans="12:16">
      <c r="L1938" s="22"/>
      <c r="M1938" s="22"/>
      <c r="P1938" s="22"/>
    </row>
    <row r="1939" spans="12:16">
      <c r="L1939" s="22"/>
      <c r="M1939" s="22"/>
      <c r="P1939" s="22"/>
    </row>
    <row r="1940" spans="12:16">
      <c r="L1940" s="22"/>
      <c r="M1940" s="22"/>
      <c r="P1940" s="22"/>
    </row>
    <row r="1941" spans="12:16">
      <c r="L1941" s="22"/>
      <c r="M1941" s="22"/>
      <c r="P1941" s="22"/>
    </row>
    <row r="1942" spans="12:16">
      <c r="L1942" s="22"/>
      <c r="M1942" s="22"/>
      <c r="P1942" s="22"/>
    </row>
    <row r="1943" spans="12:16">
      <c r="L1943" s="22"/>
      <c r="M1943" s="22"/>
      <c r="P1943" s="22"/>
    </row>
    <row r="1944" spans="12:16">
      <c r="L1944" s="22"/>
      <c r="M1944" s="22"/>
      <c r="P1944" s="22"/>
    </row>
    <row r="1945" spans="12:16">
      <c r="L1945" s="22"/>
      <c r="M1945" s="22"/>
      <c r="P1945" s="22"/>
    </row>
    <row r="1946" spans="12:16">
      <c r="L1946" s="22"/>
      <c r="M1946" s="22"/>
      <c r="P1946" s="22"/>
    </row>
    <row r="1947" spans="12:16">
      <c r="L1947" s="22"/>
      <c r="M1947" s="22"/>
      <c r="P1947" s="22"/>
    </row>
    <row r="1948" spans="12:16">
      <c r="L1948" s="22"/>
      <c r="M1948" s="22"/>
      <c r="P1948" s="22"/>
    </row>
    <row r="1949" spans="12:16">
      <c r="L1949" s="22"/>
      <c r="M1949" s="22"/>
      <c r="P1949" s="22"/>
    </row>
    <row r="1950" spans="12:16">
      <c r="L1950" s="22"/>
      <c r="M1950" s="22"/>
      <c r="P1950" s="22"/>
    </row>
    <row r="1951" spans="12:16">
      <c r="L1951" s="22"/>
      <c r="M1951" s="22"/>
      <c r="P1951" s="22"/>
    </row>
    <row r="1952" spans="12:16">
      <c r="L1952" s="22"/>
      <c r="M1952" s="22"/>
      <c r="P1952" s="22"/>
    </row>
    <row r="1953" spans="12:16">
      <c r="L1953" s="22"/>
      <c r="M1953" s="22"/>
      <c r="P1953" s="22"/>
    </row>
    <row r="1954" spans="12:16">
      <c r="L1954" s="22"/>
      <c r="M1954" s="22"/>
      <c r="P1954" s="22"/>
    </row>
    <row r="1955" spans="12:16">
      <c r="L1955" s="22"/>
      <c r="M1955" s="22"/>
      <c r="P1955" s="22"/>
    </row>
    <row r="1956" spans="12:16">
      <c r="L1956" s="22"/>
      <c r="M1956" s="22"/>
      <c r="P1956" s="22"/>
    </row>
    <row r="1957" spans="12:16">
      <c r="L1957" s="22"/>
      <c r="M1957" s="22"/>
      <c r="P1957" s="22"/>
    </row>
    <row r="1958" spans="12:16">
      <c r="L1958" s="22"/>
      <c r="M1958" s="22"/>
      <c r="P1958" s="22"/>
    </row>
    <row r="1959" spans="12:16">
      <c r="L1959" s="22"/>
      <c r="M1959" s="22"/>
      <c r="P1959" s="22"/>
    </row>
    <row r="1960" spans="12:16">
      <c r="L1960" s="22"/>
      <c r="M1960" s="22"/>
      <c r="P1960" s="22"/>
    </row>
    <row r="1961" spans="12:16">
      <c r="L1961" s="22"/>
      <c r="M1961" s="22"/>
      <c r="P1961" s="22"/>
    </row>
    <row r="1962" spans="12:16">
      <c r="L1962" s="22"/>
      <c r="M1962" s="22"/>
      <c r="P1962" s="22"/>
    </row>
    <row r="1963" spans="12:16">
      <c r="L1963" s="22"/>
      <c r="M1963" s="22"/>
      <c r="P1963" s="22"/>
    </row>
    <row r="1964" spans="12:16">
      <c r="L1964" s="22"/>
      <c r="M1964" s="22"/>
      <c r="P1964" s="22"/>
    </row>
    <row r="1965" spans="12:16">
      <c r="L1965" s="22"/>
      <c r="M1965" s="22"/>
      <c r="P1965" s="22"/>
    </row>
    <row r="1966" spans="12:16">
      <c r="L1966" s="22"/>
      <c r="M1966" s="22"/>
      <c r="P1966" s="22"/>
    </row>
    <row r="1967" spans="12:16">
      <c r="L1967" s="22"/>
      <c r="M1967" s="22"/>
      <c r="P1967" s="22"/>
    </row>
    <row r="1968" spans="12:16">
      <c r="L1968" s="22"/>
      <c r="M1968" s="22"/>
      <c r="P1968" s="22"/>
    </row>
    <row r="1969" spans="12:16">
      <c r="L1969" s="22"/>
      <c r="M1969" s="22"/>
      <c r="P1969" s="22"/>
    </row>
    <row r="1970" spans="12:16">
      <c r="L1970" s="22"/>
      <c r="M1970" s="22"/>
      <c r="P1970" s="22"/>
    </row>
    <row r="1971" spans="12:16">
      <c r="L1971" s="22"/>
      <c r="M1971" s="22"/>
      <c r="P1971" s="22"/>
    </row>
    <row r="1972" spans="12:16">
      <c r="L1972" s="22"/>
      <c r="M1972" s="22"/>
      <c r="P1972" s="22"/>
    </row>
    <row r="1973" spans="12:16">
      <c r="L1973" s="22"/>
      <c r="M1973" s="22"/>
      <c r="P1973" s="22"/>
    </row>
    <row r="1974" spans="12:16">
      <c r="L1974" s="22"/>
      <c r="M1974" s="22"/>
      <c r="P1974" s="22"/>
    </row>
    <row r="1975" spans="12:16">
      <c r="L1975" s="22"/>
      <c r="M1975" s="22"/>
      <c r="P1975" s="22"/>
    </row>
    <row r="1976" spans="12:16">
      <c r="L1976" s="22"/>
      <c r="M1976" s="22"/>
      <c r="P1976" s="22"/>
    </row>
    <row r="1977" spans="12:16">
      <c r="L1977" s="22"/>
      <c r="M1977" s="22"/>
      <c r="P1977" s="22"/>
    </row>
    <row r="1978" spans="12:16">
      <c r="L1978" s="22"/>
      <c r="M1978" s="22"/>
      <c r="P1978" s="22"/>
    </row>
    <row r="1979" spans="12:16">
      <c r="L1979" s="22"/>
      <c r="M1979" s="22"/>
      <c r="P1979" s="22"/>
    </row>
    <row r="1980" spans="12:16">
      <c r="L1980" s="22"/>
      <c r="M1980" s="22"/>
      <c r="P1980" s="22"/>
    </row>
    <row r="1981" spans="12:16">
      <c r="L1981" s="22"/>
      <c r="M1981" s="22"/>
      <c r="P1981" s="22"/>
    </row>
    <row r="1982" spans="12:16">
      <c r="L1982" s="22"/>
      <c r="M1982" s="22"/>
      <c r="P1982" s="22"/>
    </row>
    <row r="1983" spans="12:16">
      <c r="L1983" s="22"/>
      <c r="M1983" s="22"/>
      <c r="P1983" s="22"/>
    </row>
    <row r="1984" spans="12:16">
      <c r="L1984" s="22"/>
      <c r="M1984" s="22"/>
      <c r="P1984" s="22"/>
    </row>
    <row r="1985" spans="12:16">
      <c r="L1985" s="22"/>
      <c r="M1985" s="22"/>
      <c r="P1985" s="22"/>
    </row>
    <row r="1986" spans="12:16">
      <c r="L1986" s="22"/>
      <c r="M1986" s="22"/>
      <c r="P1986" s="22"/>
    </row>
    <row r="1987" spans="12:16">
      <c r="L1987" s="22"/>
      <c r="M1987" s="22"/>
      <c r="P1987" s="22"/>
    </row>
    <row r="1988" spans="12:16">
      <c r="L1988" s="22"/>
      <c r="M1988" s="22"/>
      <c r="P1988" s="22"/>
    </row>
    <row r="1989" spans="12:16">
      <c r="L1989" s="22"/>
      <c r="M1989" s="22"/>
      <c r="P1989" s="22"/>
    </row>
    <row r="1990" spans="12:16">
      <c r="L1990" s="22"/>
      <c r="M1990" s="22"/>
      <c r="P1990" s="22"/>
    </row>
    <row r="1991" spans="12:16">
      <c r="L1991" s="22"/>
      <c r="M1991" s="22"/>
      <c r="P1991" s="22"/>
    </row>
    <row r="1992" spans="12:16">
      <c r="L1992" s="22"/>
      <c r="M1992" s="22"/>
      <c r="P1992" s="22"/>
    </row>
    <row r="1993" spans="12:16">
      <c r="L1993" s="22"/>
      <c r="M1993" s="22"/>
      <c r="P1993" s="22"/>
    </row>
    <row r="1994" spans="12:16">
      <c r="L1994" s="22"/>
      <c r="M1994" s="22"/>
      <c r="P1994" s="22"/>
    </row>
    <row r="1995" spans="12:16">
      <c r="L1995" s="22"/>
      <c r="M1995" s="22"/>
      <c r="P1995" s="22"/>
    </row>
    <row r="1996" spans="12:16">
      <c r="L1996" s="22"/>
      <c r="M1996" s="22"/>
      <c r="P1996" s="22"/>
    </row>
    <row r="1997" spans="12:16">
      <c r="L1997" s="22"/>
      <c r="M1997" s="22"/>
      <c r="P1997" s="22"/>
    </row>
    <row r="1998" spans="12:16">
      <c r="L1998" s="22"/>
      <c r="M1998" s="22"/>
      <c r="P1998" s="22"/>
    </row>
    <row r="1999" spans="12:16">
      <c r="L1999" s="22"/>
      <c r="M1999" s="22"/>
      <c r="P1999" s="22"/>
    </row>
    <row r="2000" spans="12:16">
      <c r="L2000" s="22"/>
      <c r="M2000" s="22"/>
      <c r="P2000" s="22"/>
    </row>
    <row r="2001" spans="12:16">
      <c r="L2001" s="22"/>
      <c r="M2001" s="22"/>
      <c r="P2001" s="22"/>
    </row>
    <row r="2002" spans="12:16">
      <c r="L2002" s="22"/>
      <c r="M2002" s="22"/>
      <c r="P2002" s="22"/>
    </row>
    <row r="2003" spans="12:16">
      <c r="L2003" s="22"/>
      <c r="M2003" s="22"/>
      <c r="P2003" s="22"/>
    </row>
    <row r="2004" spans="12:16">
      <c r="L2004" s="22"/>
      <c r="M2004" s="22"/>
      <c r="P2004" s="22"/>
    </row>
    <row r="2005" spans="12:16">
      <c r="L2005" s="22"/>
      <c r="M2005" s="22"/>
      <c r="P2005" s="22"/>
    </row>
    <row r="2006" spans="12:16">
      <c r="L2006" s="22"/>
      <c r="M2006" s="22"/>
      <c r="P2006" s="22"/>
    </row>
    <row r="2007" spans="12:16">
      <c r="L2007" s="22"/>
      <c r="M2007" s="22"/>
      <c r="P2007" s="22"/>
    </row>
    <row r="2008" spans="12:16">
      <c r="L2008" s="22"/>
      <c r="M2008" s="22"/>
      <c r="P2008" s="22"/>
    </row>
    <row r="2009" spans="12:16">
      <c r="L2009" s="22"/>
      <c r="M2009" s="22"/>
      <c r="P2009" s="22"/>
    </row>
    <row r="2010" spans="12:16">
      <c r="L2010" s="22"/>
      <c r="M2010" s="22"/>
      <c r="P2010" s="22"/>
    </row>
    <row r="2011" spans="12:16">
      <c r="L2011" s="22"/>
      <c r="M2011" s="22"/>
      <c r="P2011" s="22"/>
    </row>
    <row r="2012" spans="12:16">
      <c r="L2012" s="22"/>
      <c r="M2012" s="22"/>
      <c r="P2012" s="22"/>
    </row>
    <row r="2013" spans="12:16">
      <c r="L2013" s="22"/>
      <c r="M2013" s="22"/>
      <c r="P2013" s="22"/>
    </row>
    <row r="2014" spans="12:16">
      <c r="L2014" s="22"/>
      <c r="M2014" s="22"/>
      <c r="P2014" s="22"/>
    </row>
    <row r="2015" spans="12:16">
      <c r="L2015" s="22"/>
      <c r="M2015" s="22"/>
      <c r="P2015" s="22"/>
    </row>
    <row r="2016" spans="12:16">
      <c r="L2016" s="22"/>
      <c r="M2016" s="22"/>
      <c r="P2016" s="22"/>
    </row>
    <row r="2017" spans="12:16">
      <c r="L2017" s="22"/>
      <c r="M2017" s="22"/>
      <c r="P2017" s="22"/>
    </row>
    <row r="2018" spans="12:16">
      <c r="L2018" s="22"/>
      <c r="M2018" s="22"/>
      <c r="P2018" s="22"/>
    </row>
    <row r="2019" spans="12:16">
      <c r="L2019" s="22"/>
      <c r="M2019" s="22"/>
      <c r="P2019" s="22"/>
    </row>
    <row r="2020" spans="12:16">
      <c r="L2020" s="22"/>
      <c r="M2020" s="22"/>
      <c r="P2020" s="22"/>
    </row>
    <row r="2021" spans="12:16">
      <c r="L2021" s="22"/>
      <c r="M2021" s="22"/>
      <c r="P2021" s="22"/>
    </row>
    <row r="2022" spans="12:16">
      <c r="L2022" s="22"/>
      <c r="M2022" s="22"/>
      <c r="P2022" s="22"/>
    </row>
    <row r="2023" spans="12:16">
      <c r="L2023" s="22"/>
      <c r="M2023" s="22"/>
      <c r="P2023" s="22"/>
    </row>
    <row r="2024" spans="12:16">
      <c r="L2024" s="22"/>
      <c r="M2024" s="22"/>
      <c r="P2024" s="22"/>
    </row>
    <row r="2025" spans="12:16">
      <c r="L2025" s="22"/>
      <c r="M2025" s="22"/>
      <c r="P2025" s="22"/>
    </row>
    <row r="2026" spans="12:16">
      <c r="L2026" s="22"/>
      <c r="M2026" s="22"/>
      <c r="P2026" s="22"/>
    </row>
    <row r="2027" spans="12:16">
      <c r="L2027" s="22"/>
      <c r="M2027" s="22"/>
      <c r="P2027" s="22"/>
    </row>
    <row r="2028" spans="12:16">
      <c r="L2028" s="22"/>
      <c r="M2028" s="22"/>
      <c r="P2028" s="22"/>
    </row>
    <row r="2029" spans="12:16">
      <c r="L2029" s="22"/>
      <c r="M2029" s="22"/>
      <c r="P2029" s="22"/>
    </row>
    <row r="2030" spans="12:16">
      <c r="L2030" s="22"/>
      <c r="M2030" s="22"/>
      <c r="P2030" s="22"/>
    </row>
    <row r="2031" spans="12:16">
      <c r="L2031" s="22"/>
      <c r="M2031" s="22"/>
      <c r="P2031" s="22"/>
    </row>
    <row r="2032" spans="12:16">
      <c r="L2032" s="22"/>
      <c r="M2032" s="22"/>
      <c r="P2032" s="22"/>
    </row>
    <row r="2033" spans="12:16">
      <c r="L2033" s="22"/>
      <c r="M2033" s="22"/>
      <c r="P2033" s="22"/>
    </row>
    <row r="2034" spans="12:16">
      <c r="L2034" s="22"/>
      <c r="M2034" s="22"/>
      <c r="P2034" s="22"/>
    </row>
    <row r="2035" spans="12:16">
      <c r="L2035" s="22"/>
      <c r="M2035" s="22"/>
      <c r="P2035" s="22"/>
    </row>
    <row r="2036" spans="12:16">
      <c r="L2036" s="22"/>
      <c r="M2036" s="22"/>
      <c r="P2036" s="22"/>
    </row>
    <row r="2037" spans="12:16">
      <c r="L2037" s="22"/>
      <c r="M2037" s="22"/>
      <c r="P2037" s="22"/>
    </row>
    <row r="2038" spans="12:16">
      <c r="L2038" s="22"/>
      <c r="M2038" s="22"/>
      <c r="P2038" s="22"/>
    </row>
    <row r="2039" spans="12:16">
      <c r="L2039" s="22"/>
      <c r="M2039" s="22"/>
      <c r="P2039" s="22"/>
    </row>
    <row r="2040" spans="12:16">
      <c r="L2040" s="22"/>
      <c r="M2040" s="22"/>
      <c r="P2040" s="22"/>
    </row>
    <row r="2041" spans="12:16">
      <c r="L2041" s="22"/>
      <c r="M2041" s="22"/>
      <c r="P2041" s="22"/>
    </row>
    <row r="2042" spans="12:16">
      <c r="L2042" s="22"/>
      <c r="M2042" s="22"/>
      <c r="P2042" s="22"/>
    </row>
    <row r="2043" spans="12:16">
      <c r="L2043" s="22"/>
      <c r="M2043" s="22"/>
      <c r="P2043" s="22"/>
    </row>
    <row r="2044" spans="12:16">
      <c r="L2044" s="22"/>
      <c r="M2044" s="22"/>
      <c r="P2044" s="22"/>
    </row>
    <row r="2045" spans="12:16">
      <c r="L2045" s="22"/>
      <c r="M2045" s="22"/>
      <c r="P2045" s="22"/>
    </row>
    <row r="2046" spans="12:16">
      <c r="L2046" s="22"/>
      <c r="M2046" s="22"/>
      <c r="P2046" s="22"/>
    </row>
    <row r="2047" spans="12:16">
      <c r="L2047" s="22"/>
      <c r="M2047" s="22"/>
      <c r="P2047" s="22"/>
    </row>
    <row r="2048" spans="12:16">
      <c r="L2048" s="22"/>
      <c r="M2048" s="22"/>
      <c r="P2048" s="22"/>
    </row>
    <row r="2049" spans="12:16">
      <c r="L2049" s="22"/>
      <c r="M2049" s="22"/>
      <c r="P2049" s="22"/>
    </row>
    <row r="2050" spans="12:16">
      <c r="L2050" s="22"/>
      <c r="M2050" s="22"/>
      <c r="P2050" s="22"/>
    </row>
    <row r="2051" spans="12:16">
      <c r="L2051" s="22"/>
      <c r="M2051" s="22"/>
      <c r="P2051" s="22"/>
    </row>
    <row r="2052" spans="12:16">
      <c r="L2052" s="22"/>
      <c r="M2052" s="22"/>
      <c r="P2052" s="22"/>
    </row>
    <row r="2053" spans="12:16">
      <c r="L2053" s="22"/>
      <c r="M2053" s="22"/>
      <c r="P2053" s="22"/>
    </row>
    <row r="2054" spans="12:16">
      <c r="L2054" s="22"/>
      <c r="M2054" s="22"/>
      <c r="P2054" s="22"/>
    </row>
    <row r="2055" spans="12:16">
      <c r="L2055" s="22"/>
      <c r="M2055" s="22"/>
      <c r="P2055" s="22"/>
    </row>
    <row r="2056" spans="12:16">
      <c r="L2056" s="22"/>
      <c r="M2056" s="22"/>
      <c r="P2056" s="22"/>
    </row>
    <row r="2057" spans="12:16">
      <c r="L2057" s="22"/>
      <c r="M2057" s="22"/>
      <c r="P2057" s="22"/>
    </row>
    <row r="2058" spans="12:16">
      <c r="L2058" s="22"/>
      <c r="M2058" s="22"/>
      <c r="P2058" s="22"/>
    </row>
    <row r="2059" spans="12:16">
      <c r="L2059" s="22"/>
      <c r="M2059" s="22"/>
      <c r="P2059" s="22"/>
    </row>
    <row r="2060" spans="12:16">
      <c r="L2060" s="22"/>
      <c r="M2060" s="22"/>
      <c r="P2060" s="22"/>
    </row>
    <row r="2061" spans="12:16">
      <c r="L2061" s="22"/>
      <c r="M2061" s="22"/>
      <c r="P2061" s="22"/>
    </row>
    <row r="2062" spans="12:16">
      <c r="L2062" s="22"/>
      <c r="M2062" s="22"/>
      <c r="P2062" s="22"/>
    </row>
    <row r="2063" spans="12:16">
      <c r="L2063" s="22"/>
      <c r="M2063" s="22"/>
      <c r="P2063" s="22"/>
    </row>
    <row r="2064" spans="12:16">
      <c r="L2064" s="22"/>
      <c r="M2064" s="22"/>
      <c r="P2064" s="22"/>
    </row>
    <row r="2065" spans="12:16">
      <c r="L2065" s="22"/>
      <c r="M2065" s="22"/>
      <c r="P2065" s="22"/>
    </row>
    <row r="2066" spans="12:16">
      <c r="L2066" s="22"/>
      <c r="M2066" s="22"/>
      <c r="P2066" s="22"/>
    </row>
    <row r="2067" spans="12:16">
      <c r="L2067" s="22"/>
      <c r="M2067" s="22"/>
      <c r="P2067" s="22"/>
    </row>
    <row r="2068" spans="12:16">
      <c r="L2068" s="22"/>
      <c r="M2068" s="22"/>
      <c r="P2068" s="22"/>
    </row>
    <row r="2069" spans="12:16">
      <c r="L2069" s="22"/>
      <c r="M2069" s="22"/>
      <c r="P2069" s="22"/>
    </row>
    <row r="2070" spans="12:16">
      <c r="L2070" s="22"/>
      <c r="M2070" s="22"/>
      <c r="P2070" s="22"/>
    </row>
    <row r="2071" spans="12:16">
      <c r="L2071" s="22"/>
      <c r="M2071" s="22"/>
      <c r="P2071" s="22"/>
    </row>
    <row r="2072" spans="12:16">
      <c r="L2072" s="22"/>
      <c r="M2072" s="22"/>
      <c r="P2072" s="22"/>
    </row>
    <row r="2073" spans="12:16">
      <c r="L2073" s="22"/>
      <c r="M2073" s="22"/>
      <c r="P2073" s="22"/>
    </row>
    <row r="2074" spans="12:16">
      <c r="L2074" s="22"/>
      <c r="M2074" s="22"/>
      <c r="P2074" s="22"/>
    </row>
    <row r="2075" spans="12:16">
      <c r="L2075" s="22"/>
      <c r="M2075" s="22"/>
      <c r="P2075" s="22"/>
    </row>
    <row r="2076" spans="12:16">
      <c r="L2076" s="22"/>
      <c r="M2076" s="22"/>
      <c r="P2076" s="22"/>
    </row>
    <row r="2077" spans="12:16">
      <c r="L2077" s="22"/>
      <c r="M2077" s="22"/>
      <c r="P2077" s="22"/>
    </row>
    <row r="2078" spans="12:16">
      <c r="L2078" s="22"/>
      <c r="M2078" s="22"/>
      <c r="P2078" s="22"/>
    </row>
    <row r="2079" spans="12:16">
      <c r="L2079" s="22"/>
      <c r="M2079" s="22"/>
      <c r="P2079" s="22"/>
    </row>
    <row r="2080" spans="12:16">
      <c r="L2080" s="22"/>
      <c r="M2080" s="22"/>
      <c r="P2080" s="22"/>
    </row>
    <row r="2081" spans="12:16">
      <c r="L2081" s="22"/>
      <c r="M2081" s="22"/>
      <c r="P2081" s="22"/>
    </row>
    <row r="2082" spans="12:16">
      <c r="L2082" s="22"/>
      <c r="M2082" s="22"/>
      <c r="P2082" s="22"/>
    </row>
    <row r="2083" spans="12:16">
      <c r="L2083" s="22"/>
      <c r="M2083" s="22"/>
      <c r="P2083" s="22"/>
    </row>
    <row r="2084" spans="12:16">
      <c r="L2084" s="22"/>
      <c r="M2084" s="22"/>
      <c r="P2084" s="22"/>
    </row>
    <row r="2085" spans="12:16">
      <c r="L2085" s="22"/>
      <c r="M2085" s="22"/>
      <c r="P2085" s="22"/>
    </row>
    <row r="2086" spans="12:16">
      <c r="L2086" s="22"/>
      <c r="M2086" s="22"/>
      <c r="P2086" s="22"/>
    </row>
    <row r="2087" spans="12:16">
      <c r="L2087" s="22"/>
      <c r="M2087" s="22"/>
      <c r="P2087" s="22"/>
    </row>
    <row r="2088" spans="12:16">
      <c r="L2088" s="22"/>
      <c r="M2088" s="22"/>
      <c r="P2088" s="22"/>
    </row>
    <row r="2089" spans="12:16">
      <c r="L2089" s="22"/>
      <c r="M2089" s="22"/>
      <c r="P2089" s="22"/>
    </row>
    <row r="2090" spans="12:16">
      <c r="L2090" s="22"/>
      <c r="M2090" s="22"/>
      <c r="P2090" s="22"/>
    </row>
    <row r="2091" spans="12:16">
      <c r="L2091" s="22"/>
      <c r="M2091" s="22"/>
      <c r="P2091" s="22"/>
    </row>
    <row r="2092" spans="12:16">
      <c r="L2092" s="22"/>
      <c r="M2092" s="22"/>
      <c r="P2092" s="22"/>
    </row>
    <row r="2093" spans="12:16">
      <c r="L2093" s="22"/>
      <c r="M2093" s="22"/>
      <c r="P2093" s="22"/>
    </row>
    <row r="2094" spans="12:16">
      <c r="L2094" s="22"/>
      <c r="M2094" s="22"/>
      <c r="P2094" s="22"/>
    </row>
    <row r="2095" spans="12:16">
      <c r="L2095" s="22"/>
      <c r="M2095" s="22"/>
      <c r="P2095" s="22"/>
    </row>
    <row r="2096" spans="12:16">
      <c r="L2096" s="22"/>
      <c r="M2096" s="22"/>
      <c r="P2096" s="22"/>
    </row>
    <row r="2097" spans="12:16">
      <c r="L2097" s="22"/>
      <c r="M2097" s="22"/>
      <c r="P2097" s="22"/>
    </row>
    <row r="2098" spans="12:16">
      <c r="L2098" s="22"/>
      <c r="M2098" s="22"/>
      <c r="P2098" s="22"/>
    </row>
    <row r="2099" spans="12:16">
      <c r="L2099" s="22"/>
      <c r="M2099" s="22"/>
      <c r="P2099" s="22"/>
    </row>
    <row r="2100" spans="12:16">
      <c r="L2100" s="22"/>
      <c r="M2100" s="22"/>
      <c r="P2100" s="22"/>
    </row>
    <row r="2101" spans="12:16">
      <c r="L2101" s="22"/>
      <c r="M2101" s="22"/>
      <c r="P2101" s="22"/>
    </row>
    <row r="2102" spans="12:16">
      <c r="L2102" s="22"/>
      <c r="M2102" s="22"/>
      <c r="P2102" s="22"/>
    </row>
    <row r="2103" spans="12:16">
      <c r="L2103" s="22"/>
      <c r="M2103" s="22"/>
      <c r="P2103" s="22"/>
    </row>
    <row r="2104" spans="12:16">
      <c r="L2104" s="22"/>
      <c r="M2104" s="22"/>
      <c r="P2104" s="22"/>
    </row>
    <row r="2105" spans="12:16">
      <c r="L2105" s="22"/>
      <c r="M2105" s="22"/>
      <c r="P2105" s="22"/>
    </row>
    <row r="2106" spans="12:16">
      <c r="L2106" s="22"/>
      <c r="M2106" s="22"/>
      <c r="P2106" s="22"/>
    </row>
    <row r="2107" spans="12:16">
      <c r="L2107" s="22"/>
      <c r="M2107" s="22"/>
      <c r="P2107" s="22"/>
    </row>
    <row r="2108" spans="12:16">
      <c r="L2108" s="22"/>
      <c r="M2108" s="22"/>
      <c r="P2108" s="22"/>
    </row>
    <row r="2109" spans="12:16">
      <c r="L2109" s="22"/>
      <c r="M2109" s="22"/>
      <c r="P2109" s="22"/>
    </row>
    <row r="2110" spans="12:16">
      <c r="L2110" s="22"/>
      <c r="M2110" s="22"/>
      <c r="P2110" s="22"/>
    </row>
    <row r="2111" spans="12:16">
      <c r="L2111" s="22"/>
      <c r="M2111" s="22"/>
      <c r="P2111" s="22"/>
    </row>
    <row r="2112" spans="12:16">
      <c r="L2112" s="22"/>
      <c r="M2112" s="22"/>
      <c r="P2112" s="22"/>
    </row>
    <row r="2113" spans="12:16">
      <c r="L2113" s="22"/>
      <c r="M2113" s="22"/>
      <c r="P2113" s="22"/>
    </row>
    <row r="2114" spans="12:16">
      <c r="L2114" s="22"/>
      <c r="M2114" s="22"/>
      <c r="P2114" s="22"/>
    </row>
    <row r="2115" spans="12:16">
      <c r="L2115" s="22"/>
      <c r="M2115" s="22"/>
      <c r="P2115" s="22"/>
    </row>
    <row r="2116" spans="12:16">
      <c r="L2116" s="22"/>
      <c r="M2116" s="22"/>
      <c r="P2116" s="22"/>
    </row>
    <row r="2117" spans="12:16">
      <c r="L2117" s="22"/>
      <c r="M2117" s="22"/>
      <c r="P2117" s="22"/>
    </row>
    <row r="2118" spans="12:16">
      <c r="L2118" s="22"/>
      <c r="M2118" s="22"/>
      <c r="P2118" s="22"/>
    </row>
    <row r="2119" spans="12:16">
      <c r="L2119" s="22"/>
      <c r="M2119" s="22"/>
      <c r="P2119" s="22"/>
    </row>
    <row r="2120" spans="12:16">
      <c r="L2120" s="22"/>
      <c r="M2120" s="22"/>
      <c r="P2120" s="22"/>
    </row>
    <row r="2121" spans="12:16">
      <c r="L2121" s="22"/>
      <c r="M2121" s="22"/>
      <c r="P2121" s="22"/>
    </row>
    <row r="2122" spans="12:16">
      <c r="L2122" s="22"/>
      <c r="M2122" s="22"/>
      <c r="P2122" s="22"/>
    </row>
    <row r="2123" spans="12:16">
      <c r="L2123" s="22"/>
      <c r="M2123" s="22"/>
      <c r="P2123" s="22"/>
    </row>
    <row r="2124" spans="12:16">
      <c r="L2124" s="22"/>
      <c r="M2124" s="22"/>
      <c r="P2124" s="22"/>
    </row>
    <row r="2125" spans="12:16">
      <c r="L2125" s="22"/>
      <c r="M2125" s="22"/>
      <c r="P2125" s="22"/>
    </row>
    <row r="2126" spans="12:16">
      <c r="L2126" s="22"/>
      <c r="M2126" s="22"/>
      <c r="P2126" s="22"/>
    </row>
    <row r="2127" spans="12:16">
      <c r="L2127" s="22"/>
      <c r="M2127" s="22"/>
      <c r="P2127" s="22"/>
    </row>
    <row r="2128" spans="12:16">
      <c r="L2128" s="22"/>
      <c r="M2128" s="22"/>
      <c r="P2128" s="22"/>
    </row>
    <row r="2129" spans="12:16">
      <c r="L2129" s="22"/>
      <c r="M2129" s="22"/>
      <c r="P2129" s="22"/>
    </row>
    <row r="2130" spans="12:16">
      <c r="L2130" s="22"/>
      <c r="M2130" s="22"/>
      <c r="P2130" s="22"/>
    </row>
    <row r="2131" spans="12:16">
      <c r="L2131" s="22"/>
      <c r="M2131" s="22"/>
      <c r="P2131" s="22"/>
    </row>
    <row r="2132" spans="12:16">
      <c r="L2132" s="22"/>
      <c r="M2132" s="22"/>
      <c r="P2132" s="22"/>
    </row>
    <row r="2133" spans="12:16">
      <c r="L2133" s="22"/>
      <c r="M2133" s="22"/>
      <c r="P2133" s="22"/>
    </row>
    <row r="2134" spans="12:16">
      <c r="L2134" s="22"/>
      <c r="M2134" s="22"/>
      <c r="P2134" s="22"/>
    </row>
    <row r="2135" spans="12:16">
      <c r="L2135" s="22"/>
      <c r="M2135" s="22"/>
      <c r="P2135" s="22"/>
    </row>
    <row r="2136" spans="12:16">
      <c r="L2136" s="22"/>
      <c r="M2136" s="22"/>
      <c r="P2136" s="22"/>
    </row>
    <row r="2137" spans="12:16">
      <c r="L2137" s="22"/>
      <c r="M2137" s="22"/>
      <c r="P2137" s="22"/>
    </row>
    <row r="2138" spans="12:16">
      <c r="L2138" s="22"/>
      <c r="M2138" s="22"/>
      <c r="P2138" s="22"/>
    </row>
    <row r="2139" spans="12:16">
      <c r="L2139" s="22"/>
      <c r="M2139" s="22"/>
      <c r="P2139" s="22"/>
    </row>
    <row r="2140" spans="12:16">
      <c r="L2140" s="22"/>
      <c r="M2140" s="22"/>
      <c r="P2140" s="22"/>
    </row>
    <row r="2141" spans="12:16">
      <c r="L2141" s="22"/>
      <c r="M2141" s="22"/>
      <c r="P2141" s="22"/>
    </row>
    <row r="2142" spans="12:16">
      <c r="L2142" s="22"/>
      <c r="M2142" s="22"/>
      <c r="P2142" s="22"/>
    </row>
    <row r="2143" spans="12:16">
      <c r="L2143" s="22"/>
      <c r="M2143" s="22"/>
      <c r="P2143" s="22"/>
    </row>
    <row r="2144" spans="12:16">
      <c r="L2144" s="22"/>
      <c r="M2144" s="22"/>
      <c r="P2144" s="22"/>
    </row>
    <row r="2145" spans="12:16">
      <c r="L2145" s="22"/>
      <c r="M2145" s="22"/>
      <c r="P2145" s="22"/>
    </row>
    <row r="2146" spans="12:16">
      <c r="L2146" s="22"/>
      <c r="M2146" s="22"/>
      <c r="P2146" s="22"/>
    </row>
    <row r="2147" spans="12:16">
      <c r="L2147" s="22"/>
      <c r="M2147" s="22"/>
      <c r="P2147" s="22"/>
    </row>
    <row r="2148" spans="12:16">
      <c r="L2148" s="22"/>
      <c r="M2148" s="22"/>
      <c r="P2148" s="22"/>
    </row>
    <row r="2149" spans="12:16">
      <c r="L2149" s="22"/>
      <c r="M2149" s="22"/>
      <c r="P2149" s="22"/>
    </row>
    <row r="2150" spans="12:16">
      <c r="L2150" s="22"/>
      <c r="M2150" s="22"/>
      <c r="P2150" s="22"/>
    </row>
    <row r="2151" spans="12:16">
      <c r="L2151" s="22"/>
      <c r="M2151" s="22"/>
      <c r="P2151" s="22"/>
    </row>
    <row r="2152" spans="12:16">
      <c r="L2152" s="22"/>
      <c r="M2152" s="22"/>
      <c r="P2152" s="22"/>
    </row>
    <row r="2153" spans="12:16">
      <c r="L2153" s="22"/>
      <c r="M2153" s="22"/>
      <c r="P2153" s="22"/>
    </row>
    <row r="2154" spans="12:16">
      <c r="L2154" s="22"/>
      <c r="M2154" s="22"/>
      <c r="P2154" s="22"/>
    </row>
    <row r="2155" spans="12:16">
      <c r="L2155" s="22"/>
      <c r="M2155" s="22"/>
      <c r="P2155" s="22"/>
    </row>
    <row r="2156" spans="12:16">
      <c r="L2156" s="22"/>
      <c r="M2156" s="22"/>
      <c r="P2156" s="22"/>
    </row>
    <row r="2157" spans="12:16">
      <c r="L2157" s="22"/>
      <c r="M2157" s="22"/>
      <c r="P2157" s="22"/>
    </row>
    <row r="2158" spans="12:16">
      <c r="L2158" s="22"/>
      <c r="M2158" s="22"/>
      <c r="P2158" s="22"/>
    </row>
    <row r="2159" spans="12:16">
      <c r="L2159" s="22"/>
      <c r="M2159" s="22"/>
      <c r="P2159" s="22"/>
    </row>
    <row r="2160" spans="12:16">
      <c r="L2160" s="22"/>
      <c r="M2160" s="22"/>
      <c r="P2160" s="22"/>
    </row>
    <row r="2161" spans="12:16">
      <c r="L2161" s="22"/>
      <c r="M2161" s="22"/>
      <c r="P2161" s="22"/>
    </row>
    <row r="2162" spans="12:16">
      <c r="L2162" s="22"/>
      <c r="M2162" s="22"/>
      <c r="P2162" s="22"/>
    </row>
    <row r="2163" spans="12:16">
      <c r="L2163" s="22"/>
      <c r="M2163" s="22"/>
      <c r="P2163" s="22"/>
    </row>
    <row r="2164" spans="12:16">
      <c r="L2164" s="22"/>
      <c r="M2164" s="22"/>
      <c r="P2164" s="22"/>
    </row>
    <row r="2165" spans="12:16">
      <c r="L2165" s="22"/>
      <c r="M2165" s="22"/>
      <c r="P2165" s="22"/>
    </row>
    <row r="2166" spans="12:16">
      <c r="L2166" s="22"/>
      <c r="M2166" s="22"/>
      <c r="P2166" s="22"/>
    </row>
    <row r="2167" spans="12:16">
      <c r="L2167" s="22"/>
      <c r="M2167" s="22"/>
      <c r="P2167" s="22"/>
    </row>
    <row r="2168" spans="12:16">
      <c r="L2168" s="22"/>
      <c r="M2168" s="22"/>
      <c r="P2168" s="22"/>
    </row>
    <row r="2169" spans="12:16">
      <c r="L2169" s="22"/>
      <c r="M2169" s="22"/>
      <c r="P2169" s="22"/>
    </row>
    <row r="2170" spans="12:16">
      <c r="L2170" s="22"/>
      <c r="M2170" s="22"/>
      <c r="P2170" s="22"/>
    </row>
    <row r="2171" spans="12:16">
      <c r="L2171" s="22"/>
      <c r="M2171" s="22"/>
      <c r="P2171" s="22"/>
    </row>
    <row r="2172" spans="12:16">
      <c r="L2172" s="22"/>
      <c r="M2172" s="22"/>
      <c r="P2172" s="22"/>
    </row>
    <row r="2173" spans="12:16">
      <c r="L2173" s="22"/>
      <c r="M2173" s="22"/>
      <c r="P2173" s="22"/>
    </row>
    <row r="2174" spans="12:16">
      <c r="L2174" s="22"/>
      <c r="M2174" s="22"/>
      <c r="P2174" s="22"/>
    </row>
    <row r="2175" spans="12:16">
      <c r="L2175" s="22"/>
      <c r="M2175" s="22"/>
      <c r="P2175" s="22"/>
    </row>
    <row r="2176" spans="12:16">
      <c r="L2176" s="22"/>
      <c r="M2176" s="22"/>
      <c r="P2176" s="22"/>
    </row>
    <row r="2177" spans="12:16">
      <c r="L2177" s="22"/>
      <c r="M2177" s="22"/>
      <c r="P2177" s="22"/>
    </row>
    <row r="2178" spans="12:16">
      <c r="L2178" s="22"/>
      <c r="M2178" s="22"/>
      <c r="P2178" s="22"/>
    </row>
    <row r="2179" spans="12:16">
      <c r="L2179" s="22"/>
      <c r="M2179" s="22"/>
      <c r="P2179" s="22"/>
    </row>
    <row r="2180" spans="12:16">
      <c r="L2180" s="22"/>
      <c r="M2180" s="22"/>
      <c r="P2180" s="22"/>
    </row>
    <row r="2181" spans="12:16">
      <c r="L2181" s="22"/>
      <c r="M2181" s="22"/>
      <c r="P2181" s="22"/>
    </row>
    <row r="2182" spans="12:16">
      <c r="L2182" s="22"/>
      <c r="M2182" s="22"/>
      <c r="P2182" s="22"/>
    </row>
    <row r="2183" spans="12:16">
      <c r="L2183" s="22"/>
      <c r="M2183" s="22"/>
      <c r="P2183" s="22"/>
    </row>
    <row r="2184" spans="12:16">
      <c r="L2184" s="22"/>
      <c r="M2184" s="22"/>
      <c r="P2184" s="22"/>
    </row>
    <row r="2185" spans="12:16">
      <c r="L2185" s="22"/>
      <c r="M2185" s="22"/>
      <c r="P2185" s="22"/>
    </row>
    <row r="2186" spans="12:16">
      <c r="L2186" s="22"/>
      <c r="M2186" s="22"/>
      <c r="P2186" s="22"/>
    </row>
    <row r="2187" spans="12:16">
      <c r="L2187" s="22"/>
      <c r="M2187" s="22"/>
      <c r="P2187" s="22"/>
    </row>
    <row r="2188" spans="12:16">
      <c r="L2188" s="22"/>
      <c r="M2188" s="22"/>
      <c r="P2188" s="22"/>
    </row>
    <row r="2189" spans="12:16">
      <c r="L2189" s="22"/>
      <c r="M2189" s="22"/>
      <c r="P2189" s="22"/>
    </row>
    <row r="2190" spans="12:16">
      <c r="L2190" s="22"/>
      <c r="M2190" s="22"/>
      <c r="P2190" s="22"/>
    </row>
    <row r="2191" spans="12:16">
      <c r="L2191" s="22"/>
      <c r="M2191" s="22"/>
      <c r="P2191" s="22"/>
    </row>
    <row r="2192" spans="12:16">
      <c r="L2192" s="22"/>
      <c r="M2192" s="22"/>
      <c r="P2192" s="22"/>
    </row>
    <row r="2193" spans="12:16">
      <c r="L2193" s="22"/>
      <c r="M2193" s="22"/>
      <c r="P2193" s="22"/>
    </row>
    <row r="2194" spans="12:16">
      <c r="L2194" s="22"/>
      <c r="M2194" s="22"/>
      <c r="P2194" s="22"/>
    </row>
    <row r="2195" spans="12:16">
      <c r="L2195" s="22"/>
      <c r="M2195" s="22"/>
      <c r="P2195" s="22"/>
    </row>
    <row r="2196" spans="12:16">
      <c r="L2196" s="22"/>
      <c r="M2196" s="22"/>
      <c r="P2196" s="22"/>
    </row>
    <row r="2197" spans="12:16">
      <c r="L2197" s="22"/>
      <c r="M2197" s="22"/>
      <c r="P2197" s="22"/>
    </row>
    <row r="2198" spans="12:16">
      <c r="L2198" s="22"/>
      <c r="M2198" s="22"/>
      <c r="P2198" s="22"/>
    </row>
    <row r="2199" spans="12:16">
      <c r="L2199" s="22"/>
      <c r="M2199" s="22"/>
      <c r="P2199" s="22"/>
    </row>
    <row r="2200" spans="12:16">
      <c r="L2200" s="22"/>
      <c r="M2200" s="22"/>
      <c r="P2200" s="22"/>
    </row>
    <row r="2201" spans="12:16">
      <c r="L2201" s="22"/>
      <c r="M2201" s="22"/>
      <c r="P2201" s="22"/>
    </row>
    <row r="2202" spans="12:16">
      <c r="L2202" s="22"/>
      <c r="M2202" s="22"/>
      <c r="P2202" s="22"/>
    </row>
    <row r="2203" spans="12:16">
      <c r="L2203" s="22"/>
      <c r="M2203" s="22"/>
      <c r="P2203" s="22"/>
    </row>
    <row r="2204" spans="12:16">
      <c r="L2204" s="22"/>
      <c r="M2204" s="22"/>
      <c r="P2204" s="22"/>
    </row>
    <row r="2205" spans="12:16">
      <c r="L2205" s="22"/>
      <c r="M2205" s="22"/>
      <c r="P2205" s="22"/>
    </row>
    <row r="2206" spans="12:16">
      <c r="L2206" s="22"/>
      <c r="M2206" s="22"/>
      <c r="P2206" s="22"/>
    </row>
    <row r="2207" spans="12:16">
      <c r="L2207" s="22"/>
      <c r="M2207" s="22"/>
      <c r="P2207" s="22"/>
    </row>
    <row r="2208" spans="12:16">
      <c r="L2208" s="22"/>
      <c r="M2208" s="22"/>
      <c r="P2208" s="22"/>
    </row>
    <row r="2209" spans="12:16">
      <c r="L2209" s="22"/>
      <c r="M2209" s="22"/>
      <c r="P2209" s="22"/>
    </row>
    <row r="2210" spans="12:16">
      <c r="L2210" s="22"/>
      <c r="M2210" s="22"/>
      <c r="P2210" s="22"/>
    </row>
    <row r="2211" spans="12:16">
      <c r="L2211" s="22"/>
      <c r="M2211" s="22"/>
      <c r="P2211" s="22"/>
    </row>
    <row r="2212" spans="12:16">
      <c r="L2212" s="22"/>
      <c r="M2212" s="22"/>
      <c r="P2212" s="22"/>
    </row>
    <row r="2213" spans="12:16">
      <c r="L2213" s="22"/>
      <c r="M2213" s="22"/>
      <c r="P2213" s="22"/>
    </row>
    <row r="2214" spans="12:16">
      <c r="L2214" s="22"/>
      <c r="M2214" s="22"/>
      <c r="P2214" s="22"/>
    </row>
    <row r="2215" spans="12:16">
      <c r="L2215" s="22"/>
      <c r="M2215" s="22"/>
      <c r="P2215" s="22"/>
    </row>
    <row r="2216" spans="12:16">
      <c r="L2216" s="22"/>
      <c r="M2216" s="22"/>
      <c r="P2216" s="22"/>
    </row>
    <row r="2217" spans="12:16">
      <c r="L2217" s="22"/>
      <c r="M2217" s="22"/>
      <c r="P2217" s="22"/>
    </row>
    <row r="2218" spans="12:16">
      <c r="L2218" s="22"/>
      <c r="M2218" s="22"/>
      <c r="P2218" s="22"/>
    </row>
    <row r="2219" spans="12:16">
      <c r="L2219" s="22"/>
      <c r="M2219" s="22"/>
      <c r="P2219" s="22"/>
    </row>
    <row r="2220" spans="12:16">
      <c r="L2220" s="22"/>
      <c r="M2220" s="22"/>
      <c r="P2220" s="22"/>
    </row>
    <row r="2221" spans="12:16">
      <c r="L2221" s="22"/>
      <c r="M2221" s="22"/>
      <c r="P2221" s="22"/>
    </row>
    <row r="2222" spans="12:16">
      <c r="L2222" s="22"/>
      <c r="M2222" s="22"/>
      <c r="P2222" s="22"/>
    </row>
    <row r="2223" spans="12:16">
      <c r="L2223" s="22"/>
      <c r="M2223" s="22"/>
      <c r="P2223" s="22"/>
    </row>
    <row r="2224" spans="12:16">
      <c r="L2224" s="22"/>
      <c r="M2224" s="22"/>
      <c r="P2224" s="22"/>
    </row>
    <row r="2225" spans="12:16">
      <c r="L2225" s="22"/>
      <c r="M2225" s="22"/>
      <c r="P2225" s="22"/>
    </row>
    <row r="2226" spans="12:16">
      <c r="L2226" s="22"/>
      <c r="M2226" s="22"/>
      <c r="P2226" s="22"/>
    </row>
    <row r="2227" spans="12:16">
      <c r="L2227" s="22"/>
      <c r="M2227" s="22"/>
      <c r="P2227" s="22"/>
    </row>
    <row r="2228" spans="12:16">
      <c r="L2228" s="22"/>
      <c r="M2228" s="22"/>
      <c r="P2228" s="22"/>
    </row>
    <row r="2229" spans="12:16">
      <c r="L2229" s="22"/>
      <c r="M2229" s="22"/>
      <c r="P2229" s="22"/>
    </row>
    <row r="2230" spans="12:16">
      <c r="L2230" s="22"/>
      <c r="M2230" s="22"/>
      <c r="P2230" s="22"/>
    </row>
    <row r="2231" spans="12:16">
      <c r="L2231" s="22"/>
      <c r="M2231" s="22"/>
      <c r="P2231" s="22"/>
    </row>
    <row r="2232" spans="12:16">
      <c r="L2232" s="22"/>
      <c r="M2232" s="22"/>
      <c r="P2232" s="22"/>
    </row>
    <row r="2233" spans="12:16">
      <c r="L2233" s="22"/>
      <c r="M2233" s="22"/>
      <c r="P2233" s="22"/>
    </row>
    <row r="2234" spans="12:16">
      <c r="L2234" s="22"/>
      <c r="M2234" s="22"/>
      <c r="P2234" s="22"/>
    </row>
    <row r="2235" spans="12:16">
      <c r="L2235" s="22"/>
      <c r="M2235" s="22"/>
      <c r="P2235" s="22"/>
    </row>
    <row r="2236" spans="12:16">
      <c r="L2236" s="22"/>
      <c r="M2236" s="22"/>
      <c r="P2236" s="22"/>
    </row>
    <row r="2237" spans="12:16">
      <c r="L2237" s="22"/>
      <c r="M2237" s="22"/>
      <c r="P2237" s="22"/>
    </row>
    <row r="2238" spans="12:16">
      <c r="L2238" s="22"/>
      <c r="M2238" s="22"/>
      <c r="P2238" s="22"/>
    </row>
    <row r="2239" spans="12:16">
      <c r="L2239" s="22"/>
      <c r="M2239" s="22"/>
      <c r="P2239" s="22"/>
    </row>
    <row r="2240" spans="12:16">
      <c r="L2240" s="22"/>
      <c r="M2240" s="22"/>
      <c r="P2240" s="22"/>
    </row>
    <row r="2241" spans="12:16">
      <c r="L2241" s="22"/>
      <c r="M2241" s="22"/>
      <c r="P2241" s="22"/>
    </row>
    <row r="2242" spans="12:16">
      <c r="L2242" s="22"/>
      <c r="M2242" s="22"/>
      <c r="P2242" s="22"/>
    </row>
    <row r="2243" spans="12:16">
      <c r="L2243" s="22"/>
      <c r="M2243" s="22"/>
      <c r="P2243" s="22"/>
    </row>
    <row r="2244" spans="12:16">
      <c r="L2244" s="22"/>
      <c r="M2244" s="22"/>
      <c r="P2244" s="22"/>
    </row>
    <row r="2245" spans="12:16">
      <c r="L2245" s="22"/>
      <c r="M2245" s="22"/>
      <c r="P2245" s="22"/>
    </row>
    <row r="2246" spans="12:16">
      <c r="L2246" s="22"/>
      <c r="M2246" s="22"/>
      <c r="P2246" s="22"/>
    </row>
    <row r="2247" spans="12:16">
      <c r="L2247" s="22"/>
      <c r="M2247" s="22"/>
      <c r="P2247" s="22"/>
    </row>
    <row r="2248" spans="12:16">
      <c r="L2248" s="22"/>
      <c r="M2248" s="22"/>
      <c r="P2248" s="22"/>
    </row>
    <row r="2249" spans="12:16">
      <c r="L2249" s="22"/>
      <c r="M2249" s="22"/>
      <c r="P2249" s="22"/>
    </row>
    <row r="2250" spans="12:16">
      <c r="L2250" s="22"/>
      <c r="M2250" s="22"/>
      <c r="P2250" s="22"/>
    </row>
    <row r="2251" spans="12:16">
      <c r="L2251" s="22"/>
      <c r="M2251" s="22"/>
      <c r="P2251" s="22"/>
    </row>
    <row r="2252" spans="12:16">
      <c r="L2252" s="22"/>
      <c r="M2252" s="22"/>
      <c r="P2252" s="22"/>
    </row>
    <row r="2253" spans="12:16">
      <c r="L2253" s="22"/>
      <c r="M2253" s="22"/>
      <c r="P2253" s="22"/>
    </row>
    <row r="2254" spans="12:16">
      <c r="L2254" s="22"/>
      <c r="M2254" s="22"/>
      <c r="P2254" s="22"/>
    </row>
    <row r="2255" spans="12:16">
      <c r="L2255" s="22"/>
      <c r="M2255" s="22"/>
      <c r="P2255" s="22"/>
    </row>
    <row r="2256" spans="12:16">
      <c r="L2256" s="22"/>
      <c r="M2256" s="22"/>
      <c r="P2256" s="22"/>
    </row>
    <row r="2257" spans="12:16">
      <c r="L2257" s="22"/>
      <c r="M2257" s="22"/>
      <c r="P2257" s="22"/>
    </row>
    <row r="2258" spans="12:16">
      <c r="L2258" s="22"/>
      <c r="M2258" s="22"/>
      <c r="P2258" s="22"/>
    </row>
    <row r="2259" spans="12:16">
      <c r="L2259" s="22"/>
      <c r="M2259" s="22"/>
      <c r="P2259" s="22"/>
    </row>
    <row r="2260" spans="12:16">
      <c r="L2260" s="22"/>
      <c r="M2260" s="22"/>
      <c r="P2260" s="22"/>
    </row>
    <row r="2261" spans="12:16">
      <c r="L2261" s="22"/>
      <c r="M2261" s="22"/>
      <c r="P2261" s="22"/>
    </row>
    <row r="2262" spans="12:16">
      <c r="L2262" s="22"/>
      <c r="M2262" s="22"/>
      <c r="P2262" s="22"/>
    </row>
    <row r="2263" spans="12:16">
      <c r="L2263" s="22"/>
      <c r="M2263" s="22"/>
      <c r="P2263" s="22"/>
    </row>
    <row r="2264" spans="12:16">
      <c r="L2264" s="22"/>
      <c r="M2264" s="22"/>
      <c r="P2264" s="22"/>
    </row>
    <row r="2265" spans="12:16">
      <c r="L2265" s="22"/>
      <c r="M2265" s="22"/>
      <c r="P2265" s="22"/>
    </row>
    <row r="2266" spans="12:16">
      <c r="L2266" s="22"/>
      <c r="M2266" s="22"/>
      <c r="P2266" s="22"/>
    </row>
    <row r="2267" spans="12:16">
      <c r="L2267" s="22"/>
      <c r="M2267" s="22"/>
      <c r="P2267" s="22"/>
    </row>
    <row r="2268" spans="12:16">
      <c r="L2268" s="22"/>
      <c r="M2268" s="22"/>
      <c r="P2268" s="22"/>
    </row>
    <row r="2269" spans="12:16">
      <c r="L2269" s="22"/>
      <c r="M2269" s="22"/>
      <c r="P2269" s="22"/>
    </row>
    <row r="2270" spans="12:16">
      <c r="L2270" s="22"/>
      <c r="M2270" s="22"/>
      <c r="P2270" s="22"/>
    </row>
    <row r="2271" spans="12:16">
      <c r="L2271" s="22"/>
      <c r="M2271" s="22"/>
      <c r="P2271" s="22"/>
    </row>
    <row r="2272" spans="12:16">
      <c r="L2272" s="22"/>
      <c r="M2272" s="22"/>
      <c r="P2272" s="22"/>
    </row>
    <row r="2273" spans="12:16">
      <c r="L2273" s="22"/>
      <c r="M2273" s="22"/>
      <c r="P2273" s="22"/>
    </row>
    <row r="2274" spans="12:16">
      <c r="L2274" s="22"/>
      <c r="M2274" s="22"/>
      <c r="P2274" s="22"/>
    </row>
    <row r="2275" spans="12:16">
      <c r="L2275" s="22"/>
      <c r="M2275" s="22"/>
      <c r="P2275" s="22"/>
    </row>
    <row r="2276" spans="12:16">
      <c r="L2276" s="22"/>
      <c r="M2276" s="22"/>
      <c r="P2276" s="22"/>
    </row>
    <row r="2277" spans="12:16">
      <c r="L2277" s="22"/>
      <c r="M2277" s="22"/>
      <c r="P2277" s="22"/>
    </row>
    <row r="2278" spans="12:16">
      <c r="L2278" s="22"/>
      <c r="M2278" s="22"/>
      <c r="P2278" s="22"/>
    </row>
    <row r="2279" spans="12:16">
      <c r="L2279" s="22"/>
      <c r="M2279" s="22"/>
      <c r="P2279" s="22"/>
    </row>
    <row r="2280" spans="12:16">
      <c r="L2280" s="22"/>
      <c r="M2280" s="22"/>
      <c r="P2280" s="22"/>
    </row>
    <row r="2281" spans="12:16">
      <c r="L2281" s="22"/>
      <c r="M2281" s="22"/>
      <c r="P2281" s="22"/>
    </row>
    <row r="2282" spans="12:16">
      <c r="L2282" s="22"/>
      <c r="M2282" s="22"/>
      <c r="P2282" s="22"/>
    </row>
    <row r="2283" spans="12:16">
      <c r="L2283" s="22"/>
      <c r="M2283" s="22"/>
      <c r="P2283" s="22"/>
    </row>
    <row r="2284" spans="12:16">
      <c r="L2284" s="22"/>
      <c r="M2284" s="22"/>
      <c r="P2284" s="22"/>
    </row>
    <row r="2285" spans="12:16">
      <c r="L2285" s="22"/>
      <c r="M2285" s="22"/>
      <c r="P2285" s="22"/>
    </row>
    <row r="2286" spans="12:16">
      <c r="L2286" s="22"/>
      <c r="M2286" s="22"/>
      <c r="P2286" s="22"/>
    </row>
    <row r="2287" spans="12:16">
      <c r="L2287" s="22"/>
      <c r="M2287" s="22"/>
      <c r="P2287" s="22"/>
    </row>
    <row r="2288" spans="12:16">
      <c r="L2288" s="22"/>
      <c r="M2288" s="22"/>
      <c r="P2288" s="22"/>
    </row>
    <row r="2289" spans="12:16">
      <c r="L2289" s="22"/>
      <c r="M2289" s="22"/>
      <c r="P2289" s="22"/>
    </row>
    <row r="2290" spans="12:16">
      <c r="L2290" s="22"/>
      <c r="M2290" s="22"/>
      <c r="P2290" s="22"/>
    </row>
    <row r="2291" spans="12:16">
      <c r="L2291" s="22"/>
      <c r="M2291" s="22"/>
      <c r="P2291" s="22"/>
    </row>
    <row r="2292" spans="12:16">
      <c r="L2292" s="22"/>
      <c r="M2292" s="22"/>
      <c r="P2292" s="22"/>
    </row>
    <row r="2293" spans="12:16">
      <c r="L2293" s="22"/>
      <c r="M2293" s="22"/>
      <c r="P2293" s="22"/>
    </row>
    <row r="2294" spans="12:16">
      <c r="L2294" s="22"/>
      <c r="M2294" s="22"/>
      <c r="P2294" s="22"/>
    </row>
    <row r="2295" spans="12:16">
      <c r="L2295" s="22"/>
      <c r="M2295" s="22"/>
      <c r="P2295" s="22"/>
    </row>
    <row r="2296" spans="12:16">
      <c r="L2296" s="22"/>
      <c r="M2296" s="22"/>
      <c r="P2296" s="22"/>
    </row>
    <row r="2297" spans="12:16">
      <c r="L2297" s="22"/>
      <c r="M2297" s="22"/>
      <c r="P2297" s="22"/>
    </row>
    <row r="2298" spans="12:16">
      <c r="L2298" s="22"/>
      <c r="M2298" s="22"/>
      <c r="P2298" s="22"/>
    </row>
    <row r="2299" spans="12:16">
      <c r="L2299" s="22"/>
      <c r="M2299" s="22"/>
      <c r="P2299" s="22"/>
    </row>
    <row r="2300" spans="12:16">
      <c r="L2300" s="22"/>
      <c r="M2300" s="22"/>
      <c r="P2300" s="22"/>
    </row>
    <row r="2301" spans="12:16">
      <c r="L2301" s="22"/>
      <c r="M2301" s="22"/>
      <c r="P2301" s="22"/>
    </row>
    <row r="2302" spans="12:16">
      <c r="L2302" s="22"/>
      <c r="M2302" s="22"/>
      <c r="P2302" s="22"/>
    </row>
    <row r="2303" spans="12:16">
      <c r="L2303" s="22"/>
      <c r="M2303" s="22"/>
      <c r="P2303" s="22"/>
    </row>
    <row r="2304" spans="12:16">
      <c r="L2304" s="22"/>
      <c r="M2304" s="22"/>
      <c r="P2304" s="22"/>
    </row>
    <row r="2305" spans="12:16">
      <c r="L2305" s="22"/>
      <c r="M2305" s="22"/>
      <c r="P2305" s="22"/>
    </row>
    <row r="2306" spans="12:16">
      <c r="L2306" s="22"/>
      <c r="M2306" s="22"/>
      <c r="P2306" s="22"/>
    </row>
    <row r="2307" spans="12:16">
      <c r="L2307" s="22"/>
      <c r="M2307" s="22"/>
      <c r="P2307" s="22"/>
    </row>
    <row r="2308" spans="12:16">
      <c r="L2308" s="22"/>
      <c r="M2308" s="22"/>
      <c r="P2308" s="22"/>
    </row>
    <row r="2309" spans="12:16">
      <c r="L2309" s="22"/>
      <c r="M2309" s="22"/>
      <c r="P2309" s="22"/>
    </row>
    <row r="2310" spans="12:16">
      <c r="L2310" s="22"/>
      <c r="M2310" s="22"/>
      <c r="P2310" s="22"/>
    </row>
    <row r="2311" spans="12:16">
      <c r="L2311" s="22"/>
      <c r="M2311" s="22"/>
      <c r="P2311" s="22"/>
    </row>
    <row r="2312" spans="12:16">
      <c r="L2312" s="22"/>
      <c r="M2312" s="22"/>
      <c r="P2312" s="22"/>
    </row>
    <row r="2313" spans="12:16">
      <c r="L2313" s="22"/>
      <c r="M2313" s="22"/>
      <c r="P2313" s="22"/>
    </row>
    <row r="2314" spans="12:16">
      <c r="L2314" s="22"/>
      <c r="M2314" s="22"/>
      <c r="P2314" s="22"/>
    </row>
    <row r="2315" spans="12:16">
      <c r="L2315" s="22"/>
      <c r="M2315" s="22"/>
      <c r="P2315" s="22"/>
    </row>
    <row r="2316" spans="12:16">
      <c r="L2316" s="22"/>
      <c r="M2316" s="22"/>
      <c r="P2316" s="22"/>
    </row>
    <row r="2317" spans="12:16">
      <c r="L2317" s="22"/>
      <c r="M2317" s="22"/>
      <c r="P2317" s="22"/>
    </row>
    <row r="2318" spans="12:16">
      <c r="L2318" s="22"/>
      <c r="M2318" s="22"/>
      <c r="P2318" s="22"/>
    </row>
    <row r="2319" spans="12:16">
      <c r="L2319" s="22"/>
      <c r="M2319" s="22"/>
      <c r="P2319" s="22"/>
    </row>
    <row r="2320" spans="12:16">
      <c r="L2320" s="22"/>
      <c r="M2320" s="22"/>
      <c r="P2320" s="22"/>
    </row>
    <row r="2321" spans="12:16">
      <c r="L2321" s="22"/>
      <c r="M2321" s="22"/>
      <c r="P2321" s="22"/>
    </row>
    <row r="2322" spans="12:16">
      <c r="L2322" s="22"/>
      <c r="M2322" s="22"/>
      <c r="P2322" s="22"/>
    </row>
    <row r="2323" spans="12:16">
      <c r="L2323" s="22"/>
      <c r="M2323" s="22"/>
      <c r="P2323" s="22"/>
    </row>
    <row r="2324" spans="12:16">
      <c r="L2324" s="22"/>
      <c r="M2324" s="22"/>
      <c r="P2324" s="22"/>
    </row>
    <row r="2325" spans="12:16">
      <c r="L2325" s="22"/>
      <c r="M2325" s="22"/>
      <c r="P2325" s="22"/>
    </row>
    <row r="2326" spans="12:16">
      <c r="L2326" s="22"/>
      <c r="M2326" s="22"/>
      <c r="P2326" s="22"/>
    </row>
    <row r="2327" spans="12:16">
      <c r="L2327" s="22"/>
      <c r="M2327" s="22"/>
      <c r="P2327" s="22"/>
    </row>
    <row r="2328" spans="12:16">
      <c r="L2328" s="22"/>
      <c r="M2328" s="22"/>
      <c r="P2328" s="22"/>
    </row>
    <row r="2329" spans="12:16">
      <c r="L2329" s="22"/>
      <c r="M2329" s="22"/>
      <c r="P2329" s="22"/>
    </row>
    <row r="2330" spans="12:16">
      <c r="L2330" s="22"/>
      <c r="M2330" s="22"/>
      <c r="P2330" s="22"/>
    </row>
    <row r="2331" spans="12:16">
      <c r="L2331" s="22"/>
      <c r="M2331" s="22"/>
      <c r="P2331" s="22"/>
    </row>
    <row r="2332" spans="12:16">
      <c r="L2332" s="22"/>
      <c r="M2332" s="22"/>
      <c r="P2332" s="22"/>
    </row>
    <row r="2333" spans="12:16">
      <c r="L2333" s="22"/>
      <c r="M2333" s="22"/>
      <c r="P2333" s="22"/>
    </row>
    <row r="2334" spans="12:16">
      <c r="L2334" s="22"/>
      <c r="M2334" s="22"/>
      <c r="P2334" s="22"/>
    </row>
    <row r="2335" spans="12:16">
      <c r="L2335" s="22"/>
      <c r="M2335" s="22"/>
      <c r="P2335" s="22"/>
    </row>
    <row r="2336" spans="12:16">
      <c r="L2336" s="22"/>
      <c r="M2336" s="22"/>
      <c r="P2336" s="22"/>
    </row>
    <row r="2337" spans="12:16">
      <c r="L2337" s="22"/>
      <c r="M2337" s="22"/>
      <c r="P2337" s="22"/>
    </row>
    <row r="2338" spans="12:16">
      <c r="L2338" s="22"/>
      <c r="M2338" s="22"/>
      <c r="P2338" s="22"/>
    </row>
    <row r="2339" spans="12:16">
      <c r="L2339" s="22"/>
      <c r="M2339" s="22"/>
      <c r="P2339" s="22"/>
    </row>
    <row r="2340" spans="12:16">
      <c r="L2340" s="22"/>
      <c r="M2340" s="22"/>
      <c r="P2340" s="22"/>
    </row>
    <row r="2341" spans="12:16">
      <c r="L2341" s="22"/>
      <c r="M2341" s="22"/>
      <c r="P2341" s="22"/>
    </row>
    <row r="2342" spans="12:16">
      <c r="L2342" s="22"/>
      <c r="M2342" s="22"/>
      <c r="P2342" s="22"/>
    </row>
    <row r="2343" spans="12:16">
      <c r="L2343" s="22"/>
      <c r="M2343" s="22"/>
      <c r="P2343" s="22"/>
    </row>
    <row r="2344" spans="12:16">
      <c r="L2344" s="22"/>
      <c r="M2344" s="22"/>
      <c r="P2344" s="22"/>
    </row>
    <row r="2345" spans="12:16">
      <c r="L2345" s="22"/>
      <c r="M2345" s="22"/>
      <c r="P2345" s="22"/>
    </row>
    <row r="2346" spans="12:16">
      <c r="L2346" s="22"/>
      <c r="M2346" s="22"/>
      <c r="P2346" s="22"/>
    </row>
    <row r="2347" spans="12:16">
      <c r="L2347" s="22"/>
      <c r="M2347" s="22"/>
      <c r="P2347" s="22"/>
    </row>
    <row r="2348" spans="12:16">
      <c r="L2348" s="22"/>
      <c r="M2348" s="22"/>
      <c r="P2348" s="22"/>
    </row>
    <row r="2349" spans="12:16">
      <c r="L2349" s="22"/>
      <c r="M2349" s="22"/>
      <c r="P2349" s="22"/>
    </row>
    <row r="2350" spans="12:16">
      <c r="L2350" s="22"/>
      <c r="M2350" s="22"/>
      <c r="P2350" s="22"/>
    </row>
    <row r="2351" spans="12:16">
      <c r="L2351" s="22"/>
      <c r="M2351" s="22"/>
      <c r="P2351" s="22"/>
    </row>
    <row r="2352" spans="12:16">
      <c r="L2352" s="22"/>
      <c r="M2352" s="22"/>
      <c r="P2352" s="22"/>
    </row>
    <row r="2353" spans="12:16">
      <c r="L2353" s="22"/>
      <c r="M2353" s="22"/>
      <c r="P2353" s="22"/>
    </row>
    <row r="2354" spans="12:16">
      <c r="L2354" s="22"/>
      <c r="M2354" s="22"/>
      <c r="P2354" s="22"/>
    </row>
    <row r="2355" spans="12:16">
      <c r="L2355" s="22"/>
      <c r="M2355" s="22"/>
      <c r="P2355" s="22"/>
    </row>
    <row r="2356" spans="12:16">
      <c r="L2356" s="22"/>
      <c r="M2356" s="22"/>
      <c r="P2356" s="22"/>
    </row>
    <row r="2357" spans="12:16">
      <c r="L2357" s="22"/>
      <c r="M2357" s="22"/>
      <c r="P2357" s="22"/>
    </row>
    <row r="2358" spans="12:16">
      <c r="L2358" s="22"/>
      <c r="M2358" s="22"/>
      <c r="P2358" s="22"/>
    </row>
    <row r="2359" spans="12:16">
      <c r="L2359" s="22"/>
      <c r="M2359" s="22"/>
      <c r="P2359" s="22"/>
    </row>
    <row r="2360" spans="12:16">
      <c r="L2360" s="22"/>
      <c r="M2360" s="22"/>
      <c r="P2360" s="22"/>
    </row>
    <row r="2361" spans="12:16">
      <c r="L2361" s="22"/>
      <c r="M2361" s="22"/>
      <c r="P2361" s="22"/>
    </row>
    <row r="2362" spans="12:16">
      <c r="L2362" s="22"/>
      <c r="M2362" s="22"/>
      <c r="P2362" s="22"/>
    </row>
    <row r="2363" spans="12:16">
      <c r="L2363" s="22"/>
      <c r="M2363" s="22"/>
      <c r="P2363" s="22"/>
    </row>
    <row r="2364" spans="12:16">
      <c r="L2364" s="22"/>
      <c r="M2364" s="22"/>
      <c r="P2364" s="22"/>
    </row>
    <row r="2365" spans="12:16">
      <c r="L2365" s="22"/>
      <c r="M2365" s="22"/>
      <c r="P2365" s="22"/>
    </row>
    <row r="2366" spans="12:16">
      <c r="L2366" s="22"/>
      <c r="M2366" s="22"/>
      <c r="P2366" s="22"/>
    </row>
    <row r="2367" spans="12:16">
      <c r="L2367" s="22"/>
      <c r="M2367" s="22"/>
      <c r="P2367" s="22"/>
    </row>
    <row r="2368" spans="12:16">
      <c r="L2368" s="22"/>
      <c r="M2368" s="22"/>
      <c r="P2368" s="22"/>
    </row>
    <row r="2369" spans="12:16">
      <c r="L2369" s="22"/>
      <c r="M2369" s="22"/>
      <c r="P2369" s="22"/>
    </row>
    <row r="2370" spans="12:16">
      <c r="L2370" s="22"/>
      <c r="M2370" s="22"/>
      <c r="P2370" s="22"/>
    </row>
    <row r="2371" spans="12:16">
      <c r="L2371" s="22"/>
      <c r="M2371" s="22"/>
      <c r="P2371" s="22"/>
    </row>
    <row r="2372" spans="12:16">
      <c r="L2372" s="22"/>
      <c r="M2372" s="22"/>
      <c r="P2372" s="22"/>
    </row>
    <row r="2373" spans="12:16">
      <c r="L2373" s="22"/>
      <c r="M2373" s="22"/>
      <c r="P2373" s="22"/>
    </row>
    <row r="2374" spans="12:16">
      <c r="L2374" s="22"/>
      <c r="M2374" s="22"/>
      <c r="P2374" s="22"/>
    </row>
    <row r="2375" spans="12:16">
      <c r="L2375" s="22"/>
      <c r="M2375" s="22"/>
      <c r="P2375" s="22"/>
    </row>
    <row r="2376" spans="12:16">
      <c r="L2376" s="22"/>
      <c r="M2376" s="22"/>
      <c r="P2376" s="22"/>
    </row>
    <row r="2377" spans="12:16">
      <c r="L2377" s="22"/>
      <c r="M2377" s="22"/>
      <c r="P2377" s="22"/>
    </row>
    <row r="2378" spans="12:16">
      <c r="L2378" s="22"/>
      <c r="M2378" s="22"/>
      <c r="P2378" s="22"/>
    </row>
    <row r="2379" spans="12:16">
      <c r="L2379" s="22"/>
      <c r="M2379" s="22"/>
      <c r="P2379" s="22"/>
    </row>
    <row r="2380" spans="12:16">
      <c r="L2380" s="22"/>
      <c r="M2380" s="22"/>
      <c r="P2380" s="22"/>
    </row>
    <row r="2381" spans="12:16">
      <c r="L2381" s="22"/>
      <c r="M2381" s="22"/>
      <c r="P2381" s="22"/>
    </row>
    <row r="2382" spans="12:16">
      <c r="L2382" s="22"/>
      <c r="M2382" s="22"/>
      <c r="P2382" s="22"/>
    </row>
    <row r="2383" spans="12:16">
      <c r="L2383" s="22"/>
      <c r="M2383" s="22"/>
      <c r="P2383" s="22"/>
    </row>
    <row r="2384" spans="12:16">
      <c r="L2384" s="22"/>
      <c r="M2384" s="22"/>
      <c r="P2384" s="22"/>
    </row>
    <row r="2385" spans="12:16">
      <c r="L2385" s="22"/>
      <c r="M2385" s="22"/>
      <c r="P2385" s="22"/>
    </row>
    <row r="2386" spans="12:16">
      <c r="L2386" s="22"/>
      <c r="M2386" s="22"/>
      <c r="P2386" s="22"/>
    </row>
    <row r="2387" spans="12:16">
      <c r="L2387" s="22"/>
      <c r="M2387" s="22"/>
      <c r="P2387" s="22"/>
    </row>
    <row r="2388" spans="12:16">
      <c r="L2388" s="22"/>
      <c r="M2388" s="22"/>
      <c r="P2388" s="22"/>
    </row>
    <row r="2389" spans="12:16">
      <c r="L2389" s="22"/>
      <c r="M2389" s="22"/>
      <c r="P2389" s="22"/>
    </row>
    <row r="2390" spans="12:16">
      <c r="L2390" s="22"/>
      <c r="M2390" s="22"/>
      <c r="P2390" s="22"/>
    </row>
    <row r="2391" spans="12:16">
      <c r="L2391" s="22"/>
      <c r="M2391" s="22"/>
      <c r="P2391" s="22"/>
    </row>
    <row r="2392" spans="12:16">
      <c r="L2392" s="22"/>
      <c r="M2392" s="22"/>
      <c r="P2392" s="22"/>
    </row>
    <row r="2393" spans="12:16">
      <c r="L2393" s="22"/>
      <c r="M2393" s="22"/>
      <c r="P2393" s="22"/>
    </row>
    <row r="2394" spans="12:16">
      <c r="L2394" s="22"/>
      <c r="M2394" s="22"/>
      <c r="P2394" s="22"/>
    </row>
    <row r="2395" spans="12:16">
      <c r="L2395" s="22"/>
      <c r="M2395" s="22"/>
      <c r="P2395" s="22"/>
    </row>
    <row r="2396" spans="12:16">
      <c r="L2396" s="22"/>
      <c r="M2396" s="22"/>
      <c r="P2396" s="22"/>
    </row>
    <row r="2397" spans="12:16">
      <c r="L2397" s="22"/>
      <c r="M2397" s="22"/>
      <c r="P2397" s="22"/>
    </row>
    <row r="2398" spans="12:16">
      <c r="L2398" s="22"/>
      <c r="M2398" s="22"/>
      <c r="P2398" s="22"/>
    </row>
    <row r="2399" spans="12:16">
      <c r="L2399" s="22"/>
      <c r="M2399" s="22"/>
      <c r="P2399" s="22"/>
    </row>
    <row r="2400" spans="12:16">
      <c r="L2400" s="22"/>
      <c r="M2400" s="22"/>
      <c r="P2400" s="22"/>
    </row>
    <row r="2401" spans="12:16">
      <c r="L2401" s="22"/>
      <c r="M2401" s="22"/>
      <c r="P2401" s="22"/>
    </row>
    <row r="2402" spans="12:16">
      <c r="L2402" s="22"/>
      <c r="M2402" s="22"/>
      <c r="P2402" s="22"/>
    </row>
    <row r="2403" spans="12:16">
      <c r="L2403" s="22"/>
      <c r="M2403" s="22"/>
      <c r="P2403" s="22"/>
    </row>
    <row r="2404" spans="12:16">
      <c r="L2404" s="22"/>
      <c r="M2404" s="22"/>
      <c r="P2404" s="22"/>
    </row>
    <row r="2405" spans="12:16">
      <c r="L2405" s="22"/>
      <c r="M2405" s="22"/>
      <c r="P2405" s="22"/>
    </row>
    <row r="2406" spans="12:16">
      <c r="L2406" s="22"/>
      <c r="M2406" s="22"/>
      <c r="P2406" s="22"/>
    </row>
    <row r="2407" spans="12:16">
      <c r="L2407" s="22"/>
      <c r="M2407" s="22"/>
      <c r="P2407" s="22"/>
    </row>
    <row r="2408" spans="12:16">
      <c r="L2408" s="22"/>
      <c r="M2408" s="22"/>
      <c r="P2408" s="22"/>
    </row>
    <row r="2409" spans="12:16">
      <c r="L2409" s="22"/>
      <c r="M2409" s="22"/>
      <c r="P2409" s="22"/>
    </row>
    <row r="2410" spans="12:16">
      <c r="L2410" s="22"/>
      <c r="M2410" s="22"/>
      <c r="P2410" s="22"/>
    </row>
    <row r="2411" spans="12:16">
      <c r="L2411" s="22"/>
      <c r="M2411" s="22"/>
      <c r="P2411" s="22"/>
    </row>
    <row r="2412" spans="12:16">
      <c r="L2412" s="22"/>
      <c r="M2412" s="22"/>
      <c r="P2412" s="22"/>
    </row>
    <row r="2413" spans="12:16">
      <c r="L2413" s="22"/>
      <c r="M2413" s="22"/>
      <c r="P2413" s="22"/>
    </row>
    <row r="2414" spans="12:16">
      <c r="L2414" s="22"/>
      <c r="M2414" s="22"/>
      <c r="P2414" s="22"/>
    </row>
    <row r="2415" spans="12:16">
      <c r="L2415" s="22"/>
      <c r="M2415" s="22"/>
      <c r="P2415" s="22"/>
    </row>
    <row r="2416" spans="12:16">
      <c r="L2416" s="22"/>
      <c r="M2416" s="22"/>
      <c r="P2416" s="22"/>
    </row>
    <row r="2417" spans="12:16">
      <c r="L2417" s="22"/>
      <c r="M2417" s="22"/>
      <c r="P2417" s="22"/>
    </row>
    <row r="2418" spans="12:16">
      <c r="L2418" s="22"/>
      <c r="M2418" s="22"/>
      <c r="P2418" s="22"/>
    </row>
    <row r="2419" spans="12:16">
      <c r="L2419" s="22"/>
      <c r="M2419" s="22"/>
      <c r="P2419" s="22"/>
    </row>
    <row r="2420" spans="12:16">
      <c r="L2420" s="22"/>
      <c r="M2420" s="22"/>
      <c r="P2420" s="22"/>
    </row>
    <row r="2421" spans="12:16">
      <c r="L2421" s="22"/>
      <c r="M2421" s="22"/>
      <c r="P2421" s="22"/>
    </row>
    <row r="2422" spans="12:16">
      <c r="L2422" s="22"/>
      <c r="M2422" s="22"/>
      <c r="P2422" s="22"/>
    </row>
    <row r="2423" spans="12:16">
      <c r="L2423" s="22"/>
      <c r="M2423" s="22"/>
      <c r="P2423" s="22"/>
    </row>
    <row r="2424" spans="12:16">
      <c r="L2424" s="22"/>
      <c r="M2424" s="22"/>
      <c r="P2424" s="22"/>
    </row>
    <row r="2425" spans="12:16">
      <c r="L2425" s="22"/>
      <c r="M2425" s="22"/>
      <c r="P2425" s="22"/>
    </row>
    <row r="2426" spans="12:16">
      <c r="L2426" s="22"/>
      <c r="M2426" s="22"/>
      <c r="P2426" s="22"/>
    </row>
    <row r="2427" spans="12:16">
      <c r="L2427" s="22"/>
      <c r="M2427" s="22"/>
      <c r="P2427" s="22"/>
    </row>
    <row r="2428" spans="12:16">
      <c r="L2428" s="22"/>
      <c r="M2428" s="22"/>
      <c r="P2428" s="22"/>
    </row>
    <row r="2429" spans="12:16">
      <c r="L2429" s="22"/>
      <c r="M2429" s="22"/>
      <c r="P2429" s="22"/>
    </row>
    <row r="2430" spans="12:16">
      <c r="L2430" s="22"/>
      <c r="M2430" s="22"/>
      <c r="P2430" s="22"/>
    </row>
    <row r="2431" spans="12:16">
      <c r="L2431" s="22"/>
      <c r="M2431" s="22"/>
      <c r="P2431" s="22"/>
    </row>
    <row r="2432" spans="12:16">
      <c r="L2432" s="22"/>
      <c r="M2432" s="22"/>
      <c r="P2432" s="22"/>
    </row>
    <row r="2433" spans="12:16">
      <c r="L2433" s="22"/>
      <c r="M2433" s="22"/>
      <c r="P2433" s="22"/>
    </row>
    <row r="2434" spans="12:16">
      <c r="L2434" s="22"/>
      <c r="M2434" s="22"/>
      <c r="P2434" s="22"/>
    </row>
    <row r="2435" spans="12:16">
      <c r="L2435" s="22"/>
      <c r="M2435" s="22"/>
      <c r="P2435" s="22"/>
    </row>
    <row r="2436" spans="12:16">
      <c r="L2436" s="22"/>
      <c r="M2436" s="22"/>
      <c r="P2436" s="22"/>
    </row>
    <row r="2437" spans="12:16">
      <c r="L2437" s="22"/>
      <c r="M2437" s="22"/>
      <c r="P2437" s="22"/>
    </row>
    <row r="2438" spans="12:16">
      <c r="L2438" s="22"/>
      <c r="M2438" s="22"/>
      <c r="P2438" s="22"/>
    </row>
    <row r="2439" spans="12:16">
      <c r="L2439" s="22"/>
      <c r="M2439" s="22"/>
      <c r="P2439" s="22"/>
    </row>
    <row r="2440" spans="12:16">
      <c r="L2440" s="22"/>
      <c r="M2440" s="22"/>
      <c r="P2440" s="22"/>
    </row>
    <row r="2441" spans="12:16">
      <c r="L2441" s="22"/>
      <c r="M2441" s="22"/>
      <c r="P2441" s="22"/>
    </row>
    <row r="2442" spans="12:16">
      <c r="L2442" s="22"/>
      <c r="M2442" s="22"/>
      <c r="P2442" s="22"/>
    </row>
    <row r="2443" spans="12:16">
      <c r="L2443" s="22"/>
      <c r="M2443" s="22"/>
      <c r="P2443" s="22"/>
    </row>
    <row r="2444" spans="12:16">
      <c r="L2444" s="22"/>
      <c r="M2444" s="22"/>
      <c r="P2444" s="22"/>
    </row>
    <row r="2445" spans="12:16">
      <c r="L2445" s="22"/>
      <c r="M2445" s="22"/>
      <c r="P2445" s="22"/>
    </row>
    <row r="2446" spans="12:16">
      <c r="L2446" s="22"/>
      <c r="M2446" s="22"/>
      <c r="P2446" s="22"/>
    </row>
    <row r="2447" spans="12:16">
      <c r="L2447" s="22"/>
      <c r="M2447" s="22"/>
      <c r="P2447" s="22"/>
    </row>
    <row r="2448" spans="12:16">
      <c r="L2448" s="22"/>
      <c r="M2448" s="22"/>
      <c r="P2448" s="22"/>
    </row>
    <row r="2449" spans="12:16">
      <c r="L2449" s="22"/>
      <c r="M2449" s="22"/>
      <c r="P2449" s="22"/>
    </row>
    <row r="2450" spans="12:16">
      <c r="L2450" s="22"/>
      <c r="M2450" s="22"/>
      <c r="P2450" s="22"/>
    </row>
    <row r="2451" spans="12:16">
      <c r="L2451" s="22"/>
      <c r="M2451" s="22"/>
      <c r="P2451" s="22"/>
    </row>
    <row r="2452" spans="12:16">
      <c r="L2452" s="22"/>
      <c r="M2452" s="22"/>
      <c r="P2452" s="22"/>
    </row>
    <row r="2453" spans="12:16">
      <c r="L2453" s="22"/>
      <c r="M2453" s="22"/>
      <c r="P2453" s="22"/>
    </row>
    <row r="2454" spans="12:16">
      <c r="L2454" s="22"/>
      <c r="M2454" s="22"/>
      <c r="P2454" s="22"/>
    </row>
    <row r="2455" spans="12:16">
      <c r="L2455" s="22"/>
      <c r="M2455" s="22"/>
      <c r="P2455" s="22"/>
    </row>
    <row r="2456" spans="12:16">
      <c r="L2456" s="22"/>
      <c r="M2456" s="22"/>
      <c r="P2456" s="22"/>
    </row>
    <row r="2457" spans="12:16">
      <c r="L2457" s="22"/>
      <c r="M2457" s="22"/>
      <c r="P2457" s="22"/>
    </row>
    <row r="2458" spans="12:16">
      <c r="L2458" s="22"/>
      <c r="M2458" s="22"/>
      <c r="P2458" s="22"/>
    </row>
    <row r="2459" spans="12:16">
      <c r="L2459" s="22"/>
      <c r="M2459" s="22"/>
      <c r="P2459" s="22"/>
    </row>
    <row r="2460" spans="12:16">
      <c r="L2460" s="22"/>
      <c r="M2460" s="22"/>
      <c r="P2460" s="22"/>
    </row>
    <row r="2461" spans="12:16">
      <c r="L2461" s="22"/>
      <c r="M2461" s="22"/>
      <c r="P2461" s="22"/>
    </row>
    <row r="2462" spans="12:16">
      <c r="L2462" s="22"/>
      <c r="M2462" s="22"/>
      <c r="P2462" s="22"/>
    </row>
    <row r="2463" spans="12:16">
      <c r="L2463" s="22"/>
      <c r="M2463" s="22"/>
      <c r="P2463" s="22"/>
    </row>
    <row r="2464" spans="12:16">
      <c r="L2464" s="22"/>
      <c r="M2464" s="22"/>
      <c r="P2464" s="22"/>
    </row>
    <row r="2465" spans="12:16">
      <c r="L2465" s="22"/>
      <c r="M2465" s="22"/>
      <c r="P2465" s="22"/>
    </row>
    <row r="2466" spans="12:16">
      <c r="L2466" s="22"/>
      <c r="M2466" s="22"/>
      <c r="P2466" s="22"/>
    </row>
    <row r="2467" spans="12:16">
      <c r="L2467" s="22"/>
      <c r="M2467" s="22"/>
      <c r="P2467" s="22"/>
    </row>
    <row r="2468" spans="12:16">
      <c r="L2468" s="22"/>
      <c r="M2468" s="22"/>
      <c r="P2468" s="22"/>
    </row>
    <row r="2469" spans="12:16">
      <c r="L2469" s="22"/>
      <c r="M2469" s="22"/>
      <c r="P2469" s="22"/>
    </row>
    <row r="2470" spans="12:16">
      <c r="L2470" s="22"/>
      <c r="M2470" s="22"/>
      <c r="P2470" s="22"/>
    </row>
    <row r="2471" spans="12:16">
      <c r="L2471" s="22"/>
      <c r="M2471" s="22"/>
      <c r="P2471" s="22"/>
    </row>
    <row r="2472" spans="12:16">
      <c r="L2472" s="22"/>
      <c r="M2472" s="22"/>
      <c r="P2472" s="22"/>
    </row>
    <row r="2473" spans="12:16">
      <c r="L2473" s="22"/>
      <c r="M2473" s="22"/>
      <c r="P2473" s="22"/>
    </row>
    <row r="2474" spans="12:16">
      <c r="L2474" s="22"/>
      <c r="M2474" s="22"/>
      <c r="P2474" s="22"/>
    </row>
    <row r="2475" spans="12:16">
      <c r="L2475" s="22"/>
      <c r="M2475" s="22"/>
      <c r="P2475" s="22"/>
    </row>
    <row r="2476" spans="12:16">
      <c r="L2476" s="22"/>
      <c r="M2476" s="22"/>
      <c r="P2476" s="22"/>
    </row>
    <row r="2477" spans="12:16">
      <c r="L2477" s="22"/>
      <c r="M2477" s="22"/>
      <c r="P2477" s="22"/>
    </row>
    <row r="2478" spans="12:16">
      <c r="L2478" s="22"/>
      <c r="M2478" s="22"/>
      <c r="P2478" s="22"/>
    </row>
    <row r="2479" spans="12:16">
      <c r="L2479" s="22"/>
      <c r="M2479" s="22"/>
      <c r="P2479" s="22"/>
    </row>
    <row r="2480" spans="12:16">
      <c r="L2480" s="22"/>
      <c r="M2480" s="22"/>
      <c r="P2480" s="22"/>
    </row>
    <row r="2481" spans="12:16">
      <c r="L2481" s="22"/>
      <c r="M2481" s="22"/>
      <c r="P2481" s="22"/>
    </row>
    <row r="2482" spans="12:16">
      <c r="L2482" s="22"/>
      <c r="M2482" s="22"/>
      <c r="P2482" s="22"/>
    </row>
    <row r="2483" spans="12:16">
      <c r="L2483" s="22"/>
      <c r="M2483" s="22"/>
      <c r="P2483" s="22"/>
    </row>
    <row r="2484" spans="12:16">
      <c r="L2484" s="22"/>
      <c r="M2484" s="22"/>
      <c r="P2484" s="22"/>
    </row>
    <row r="2485" spans="12:16">
      <c r="L2485" s="22"/>
      <c r="M2485" s="22"/>
      <c r="P2485" s="22"/>
    </row>
    <row r="2486" spans="12:16">
      <c r="L2486" s="22"/>
      <c r="M2486" s="22"/>
      <c r="P2486" s="22"/>
    </row>
    <row r="2487" spans="12:16">
      <c r="L2487" s="22"/>
      <c r="M2487" s="22"/>
      <c r="P2487" s="22"/>
    </row>
    <row r="2488" spans="12:16">
      <c r="L2488" s="22"/>
      <c r="M2488" s="22"/>
      <c r="P2488" s="22"/>
    </row>
    <row r="2489" spans="12:16">
      <c r="L2489" s="22"/>
      <c r="M2489" s="22"/>
      <c r="P2489" s="22"/>
    </row>
    <row r="2490" spans="12:16">
      <c r="L2490" s="22"/>
      <c r="M2490" s="22"/>
      <c r="P2490" s="22"/>
    </row>
    <row r="2491" spans="12:16">
      <c r="L2491" s="22"/>
      <c r="M2491" s="22"/>
      <c r="P2491" s="22"/>
    </row>
    <row r="2492" spans="12:16">
      <c r="L2492" s="22"/>
      <c r="M2492" s="22"/>
      <c r="P2492" s="22"/>
    </row>
    <row r="2493" spans="12:16">
      <c r="L2493" s="22"/>
      <c r="M2493" s="22"/>
      <c r="P2493" s="22"/>
    </row>
    <row r="2494" spans="12:16">
      <c r="L2494" s="22"/>
      <c r="M2494" s="22"/>
      <c r="P2494" s="22"/>
    </row>
    <row r="2495" spans="12:16">
      <c r="L2495" s="22"/>
      <c r="M2495" s="22"/>
      <c r="P2495" s="22"/>
    </row>
    <row r="2496" spans="12:16">
      <c r="L2496" s="22"/>
      <c r="M2496" s="22"/>
      <c r="P2496" s="22"/>
    </row>
    <row r="2497" spans="12:16">
      <c r="L2497" s="22"/>
      <c r="M2497" s="22"/>
      <c r="P2497" s="22"/>
    </row>
    <row r="2498" spans="12:16">
      <c r="L2498" s="22"/>
      <c r="M2498" s="22"/>
      <c r="P2498" s="22"/>
    </row>
    <row r="2499" spans="12:16">
      <c r="L2499" s="22"/>
      <c r="M2499" s="22"/>
      <c r="P2499" s="22"/>
    </row>
    <row r="2500" spans="12:16">
      <c r="L2500" s="22"/>
      <c r="M2500" s="22"/>
      <c r="P2500" s="22"/>
    </row>
    <row r="2501" spans="12:16">
      <c r="L2501" s="22"/>
      <c r="M2501" s="22"/>
      <c r="P2501" s="22"/>
    </row>
    <row r="2502" spans="12:16">
      <c r="L2502" s="22"/>
      <c r="M2502" s="22"/>
      <c r="P2502" s="22"/>
    </row>
    <row r="2503" spans="12:16">
      <c r="L2503" s="22"/>
      <c r="M2503" s="22"/>
      <c r="P2503" s="22"/>
    </row>
    <row r="2504" spans="12:16">
      <c r="L2504" s="22"/>
      <c r="M2504" s="22"/>
      <c r="P2504" s="22"/>
    </row>
    <row r="2505" spans="12:16">
      <c r="L2505" s="22"/>
      <c r="M2505" s="22"/>
      <c r="P2505" s="22"/>
    </row>
    <row r="2506" spans="12:16">
      <c r="L2506" s="22"/>
      <c r="M2506" s="22"/>
      <c r="P2506" s="22"/>
    </row>
    <row r="2507" spans="12:16">
      <c r="L2507" s="22"/>
      <c r="M2507" s="22"/>
      <c r="P2507" s="22"/>
    </row>
    <row r="2508" spans="12:16">
      <c r="L2508" s="22"/>
      <c r="M2508" s="22"/>
      <c r="P2508" s="22"/>
    </row>
    <row r="2509" spans="12:16">
      <c r="L2509" s="22"/>
      <c r="M2509" s="22"/>
      <c r="P2509" s="22"/>
    </row>
    <row r="2510" spans="12:16">
      <c r="L2510" s="22"/>
      <c r="M2510" s="22"/>
      <c r="P2510" s="22"/>
    </row>
    <row r="2511" spans="12:16">
      <c r="L2511" s="22"/>
      <c r="M2511" s="22"/>
      <c r="P2511" s="22"/>
    </row>
    <row r="2512" spans="12:16">
      <c r="L2512" s="22"/>
      <c r="M2512" s="22"/>
      <c r="P2512" s="22"/>
    </row>
    <row r="2513" spans="12:16">
      <c r="L2513" s="22"/>
      <c r="M2513" s="22"/>
      <c r="P2513" s="22"/>
    </row>
    <row r="2514" spans="12:16">
      <c r="L2514" s="22"/>
      <c r="M2514" s="22"/>
      <c r="P2514" s="22"/>
    </row>
    <row r="2515" spans="12:16">
      <c r="L2515" s="22"/>
      <c r="M2515" s="22"/>
      <c r="P2515" s="22"/>
    </row>
    <row r="2516" spans="12:16">
      <c r="L2516" s="22"/>
      <c r="M2516" s="22"/>
      <c r="P2516" s="22"/>
    </row>
    <row r="2517" spans="12:16">
      <c r="L2517" s="22"/>
      <c r="M2517" s="22"/>
      <c r="P2517" s="22"/>
    </row>
    <row r="2518" spans="12:16">
      <c r="L2518" s="22"/>
      <c r="M2518" s="22"/>
      <c r="P2518" s="22"/>
    </row>
    <row r="2519" spans="12:16">
      <c r="L2519" s="22"/>
      <c r="M2519" s="22"/>
      <c r="P2519" s="22"/>
    </row>
    <row r="2520" spans="12:16">
      <c r="L2520" s="22"/>
      <c r="M2520" s="22"/>
      <c r="P2520" s="22"/>
    </row>
    <row r="2521" spans="12:16">
      <c r="L2521" s="22"/>
      <c r="M2521" s="22"/>
      <c r="P2521" s="22"/>
    </row>
    <row r="2522" spans="12:16">
      <c r="L2522" s="22"/>
      <c r="M2522" s="22"/>
      <c r="P2522" s="22"/>
    </row>
    <row r="2523" spans="12:16">
      <c r="L2523" s="22"/>
      <c r="M2523" s="22"/>
      <c r="P2523" s="22"/>
    </row>
    <row r="2524" spans="12:16">
      <c r="L2524" s="22"/>
      <c r="M2524" s="22"/>
      <c r="P2524" s="22"/>
    </row>
    <row r="2525" spans="12:16">
      <c r="L2525" s="22"/>
      <c r="M2525" s="22"/>
      <c r="P2525" s="22"/>
    </row>
    <row r="2526" spans="12:16">
      <c r="L2526" s="22"/>
      <c r="M2526" s="22"/>
      <c r="P2526" s="22"/>
    </row>
    <row r="2527" spans="12:16">
      <c r="L2527" s="22"/>
      <c r="M2527" s="22"/>
      <c r="P2527" s="22"/>
    </row>
    <row r="2528" spans="12:16">
      <c r="L2528" s="22"/>
      <c r="M2528" s="22"/>
      <c r="P2528" s="22"/>
    </row>
    <row r="2529" spans="12:16">
      <c r="L2529" s="22"/>
      <c r="M2529" s="22"/>
      <c r="P2529" s="22"/>
    </row>
    <row r="2530" spans="12:16">
      <c r="L2530" s="22"/>
      <c r="M2530" s="22"/>
      <c r="P2530" s="22"/>
    </row>
    <row r="2531" spans="12:16">
      <c r="L2531" s="22"/>
      <c r="M2531" s="22"/>
      <c r="P2531" s="22"/>
    </row>
    <row r="2532" spans="12:16">
      <c r="L2532" s="22"/>
      <c r="M2532" s="22"/>
      <c r="P2532" s="22"/>
    </row>
    <row r="2533" spans="12:16">
      <c r="L2533" s="22"/>
      <c r="M2533" s="22"/>
      <c r="P2533" s="22"/>
    </row>
    <row r="2534" spans="12:16">
      <c r="L2534" s="22"/>
      <c r="M2534" s="22"/>
      <c r="P2534" s="22"/>
    </row>
    <row r="2535" spans="12:16">
      <c r="L2535" s="22"/>
      <c r="M2535" s="22"/>
      <c r="P2535" s="22"/>
    </row>
    <row r="2536" spans="12:16">
      <c r="L2536" s="22"/>
      <c r="M2536" s="22"/>
      <c r="P2536" s="22"/>
    </row>
    <row r="2537" spans="12:16">
      <c r="L2537" s="22"/>
      <c r="M2537" s="22"/>
      <c r="P2537" s="22"/>
    </row>
    <row r="2538" spans="12:16">
      <c r="L2538" s="22"/>
      <c r="M2538" s="22"/>
      <c r="P2538" s="22"/>
    </row>
    <row r="2539" spans="12:16">
      <c r="L2539" s="22"/>
      <c r="M2539" s="22"/>
      <c r="P2539" s="22"/>
    </row>
    <row r="2540" spans="12:16">
      <c r="L2540" s="22"/>
      <c r="M2540" s="22"/>
      <c r="P2540" s="22"/>
    </row>
    <row r="2541" spans="12:16">
      <c r="L2541" s="22"/>
      <c r="M2541" s="22"/>
      <c r="P2541" s="22"/>
    </row>
    <row r="2542" spans="12:16">
      <c r="L2542" s="22"/>
      <c r="M2542" s="22"/>
      <c r="P2542" s="22"/>
    </row>
    <row r="2543" spans="12:16">
      <c r="L2543" s="22"/>
      <c r="M2543" s="22"/>
      <c r="P2543" s="22"/>
    </row>
    <row r="2544" spans="12:16">
      <c r="L2544" s="22"/>
      <c r="M2544" s="22"/>
      <c r="P2544" s="22"/>
    </row>
    <row r="2545" spans="12:16">
      <c r="L2545" s="22"/>
      <c r="M2545" s="22"/>
      <c r="P2545" s="22"/>
    </row>
    <row r="2546" spans="12:16">
      <c r="L2546" s="22"/>
      <c r="M2546" s="22"/>
      <c r="P2546" s="22"/>
    </row>
    <row r="2547" spans="12:16">
      <c r="L2547" s="22"/>
      <c r="M2547" s="22"/>
      <c r="P2547" s="22"/>
    </row>
    <row r="2548" spans="12:16">
      <c r="L2548" s="22"/>
      <c r="M2548" s="22"/>
      <c r="P2548" s="22"/>
    </row>
    <row r="2549" spans="12:16">
      <c r="L2549" s="22"/>
      <c r="M2549" s="22"/>
      <c r="P2549" s="22"/>
    </row>
    <row r="2550" spans="12:16">
      <c r="L2550" s="22"/>
      <c r="M2550" s="22"/>
      <c r="P2550" s="22"/>
    </row>
    <row r="2551" spans="12:16">
      <c r="L2551" s="22"/>
      <c r="M2551" s="22"/>
      <c r="P2551" s="22"/>
    </row>
    <row r="2552" spans="12:16">
      <c r="L2552" s="22"/>
      <c r="M2552" s="22"/>
      <c r="P2552" s="22"/>
    </row>
    <row r="2553" spans="12:16">
      <c r="L2553" s="22"/>
      <c r="M2553" s="22"/>
      <c r="P2553" s="22"/>
    </row>
    <row r="2554" spans="12:16">
      <c r="L2554" s="22"/>
      <c r="M2554" s="22"/>
      <c r="P2554" s="22"/>
    </row>
    <row r="2555" spans="12:16">
      <c r="L2555" s="22"/>
      <c r="M2555" s="22"/>
      <c r="P2555" s="22"/>
    </row>
    <row r="2556" spans="12:16">
      <c r="L2556" s="22"/>
      <c r="M2556" s="22"/>
      <c r="P2556" s="22"/>
    </row>
    <row r="2557" spans="12:16">
      <c r="L2557" s="22"/>
      <c r="M2557" s="22"/>
      <c r="P2557" s="22"/>
    </row>
    <row r="2558" spans="12:16">
      <c r="L2558" s="22"/>
      <c r="M2558" s="22"/>
      <c r="P2558" s="22"/>
    </row>
    <row r="2559" spans="12:16">
      <c r="L2559" s="22"/>
      <c r="M2559" s="22"/>
      <c r="P2559" s="22"/>
    </row>
    <row r="2560" spans="12:16">
      <c r="L2560" s="22"/>
      <c r="M2560" s="22"/>
      <c r="P2560" s="22"/>
    </row>
    <row r="2561" spans="12:16">
      <c r="L2561" s="22"/>
      <c r="M2561" s="22"/>
      <c r="P2561" s="22"/>
    </row>
    <row r="2562" spans="12:16">
      <c r="L2562" s="22"/>
      <c r="M2562" s="22"/>
      <c r="P2562" s="22"/>
    </row>
    <row r="2563" spans="12:16">
      <c r="L2563" s="22"/>
      <c r="M2563" s="22"/>
      <c r="P2563" s="22"/>
    </row>
    <row r="2564" spans="12:16">
      <c r="L2564" s="22"/>
      <c r="M2564" s="22"/>
      <c r="P2564" s="22"/>
    </row>
    <row r="2565" spans="12:16">
      <c r="L2565" s="22"/>
      <c r="M2565" s="22"/>
      <c r="P2565" s="22"/>
    </row>
    <row r="2566" spans="12:16">
      <c r="L2566" s="22"/>
      <c r="M2566" s="22"/>
      <c r="P2566" s="22"/>
    </row>
    <row r="2567" spans="12:16">
      <c r="L2567" s="22"/>
      <c r="M2567" s="22"/>
      <c r="P2567" s="22"/>
    </row>
    <row r="2568" spans="12:16">
      <c r="L2568" s="22"/>
      <c r="M2568" s="22"/>
      <c r="P2568" s="22"/>
    </row>
    <row r="2569" spans="12:16">
      <c r="L2569" s="22"/>
      <c r="M2569" s="22"/>
      <c r="P2569" s="22"/>
    </row>
    <row r="2570" spans="12:16">
      <c r="L2570" s="22"/>
      <c r="M2570" s="22"/>
      <c r="P2570" s="22"/>
    </row>
    <row r="2571" spans="12:16">
      <c r="L2571" s="22"/>
      <c r="M2571" s="22"/>
      <c r="P2571" s="22"/>
    </row>
    <row r="2572" spans="12:16">
      <c r="L2572" s="22"/>
      <c r="M2572" s="22"/>
      <c r="P2572" s="22"/>
    </row>
    <row r="2573" spans="12:16">
      <c r="L2573" s="22"/>
      <c r="M2573" s="22"/>
      <c r="P2573" s="22"/>
    </row>
    <row r="2574" spans="12:16">
      <c r="L2574" s="22"/>
      <c r="M2574" s="22"/>
      <c r="P2574" s="22"/>
    </row>
    <row r="2575" spans="12:16">
      <c r="L2575" s="22"/>
      <c r="M2575" s="22"/>
      <c r="P2575" s="22"/>
    </row>
    <row r="2576" spans="12:16">
      <c r="L2576" s="22"/>
      <c r="M2576" s="22"/>
      <c r="P2576" s="22"/>
    </row>
    <row r="2577" spans="12:16">
      <c r="L2577" s="22"/>
      <c r="M2577" s="22"/>
      <c r="P2577" s="22"/>
    </row>
    <row r="2578" spans="12:16">
      <c r="L2578" s="22"/>
      <c r="M2578" s="22"/>
      <c r="P2578" s="22"/>
    </row>
    <row r="2579" spans="12:16">
      <c r="L2579" s="22"/>
      <c r="M2579" s="22"/>
      <c r="P2579" s="22"/>
    </row>
    <row r="2580" spans="12:16">
      <c r="L2580" s="22"/>
      <c r="M2580" s="22"/>
      <c r="P2580" s="22"/>
    </row>
    <row r="2581" spans="12:16">
      <c r="L2581" s="22"/>
      <c r="M2581" s="22"/>
      <c r="P2581" s="22"/>
    </row>
    <row r="2582" spans="12:16">
      <c r="L2582" s="22"/>
      <c r="M2582" s="22"/>
      <c r="P2582" s="22"/>
    </row>
    <row r="2583" spans="12:16">
      <c r="L2583" s="22"/>
      <c r="M2583" s="22"/>
      <c r="P2583" s="22"/>
    </row>
    <row r="2584" spans="12:16">
      <c r="L2584" s="22"/>
      <c r="M2584" s="22"/>
      <c r="P2584" s="22"/>
    </row>
    <row r="2585" spans="12:16">
      <c r="L2585" s="22"/>
      <c r="M2585" s="22"/>
      <c r="P2585" s="22"/>
    </row>
    <row r="2586" spans="12:16">
      <c r="L2586" s="22"/>
      <c r="M2586" s="22"/>
      <c r="P2586" s="22"/>
    </row>
    <row r="2587" spans="12:16">
      <c r="L2587" s="22"/>
      <c r="M2587" s="22"/>
      <c r="P2587" s="22"/>
    </row>
    <row r="2588" spans="12:16">
      <c r="L2588" s="22"/>
      <c r="M2588" s="22"/>
      <c r="P2588" s="22"/>
    </row>
    <row r="2589" spans="12:16">
      <c r="L2589" s="22"/>
      <c r="M2589" s="22"/>
      <c r="P2589" s="22"/>
    </row>
    <row r="2590" spans="12:16">
      <c r="L2590" s="22"/>
      <c r="M2590" s="22"/>
      <c r="P2590" s="22"/>
    </row>
    <row r="2591" spans="12:16">
      <c r="L2591" s="22"/>
      <c r="M2591" s="22"/>
      <c r="P2591" s="22"/>
    </row>
    <row r="2592" spans="12:16">
      <c r="L2592" s="22"/>
      <c r="M2592" s="22"/>
      <c r="P2592" s="22"/>
    </row>
    <row r="2593" spans="12:16">
      <c r="L2593" s="22"/>
      <c r="M2593" s="22"/>
      <c r="P2593" s="22"/>
    </row>
    <row r="2594" spans="12:16">
      <c r="L2594" s="22"/>
      <c r="M2594" s="22"/>
      <c r="P2594" s="22"/>
    </row>
    <row r="2595" spans="12:16">
      <c r="L2595" s="22"/>
      <c r="M2595" s="22"/>
      <c r="P2595" s="22"/>
    </row>
    <row r="2596" spans="12:16">
      <c r="L2596" s="22"/>
      <c r="M2596" s="22"/>
      <c r="P2596" s="22"/>
    </row>
    <row r="2597" spans="12:16">
      <c r="L2597" s="22"/>
      <c r="M2597" s="22"/>
      <c r="P2597" s="22"/>
    </row>
    <row r="2598" spans="12:16">
      <c r="L2598" s="22"/>
      <c r="M2598" s="22"/>
      <c r="P2598" s="22"/>
    </row>
    <row r="2599" spans="12:16">
      <c r="L2599" s="22"/>
      <c r="M2599" s="22"/>
      <c r="P2599" s="22"/>
    </row>
    <row r="2600" spans="12:16">
      <c r="L2600" s="22"/>
      <c r="M2600" s="22"/>
      <c r="P2600" s="22"/>
    </row>
    <row r="2601" spans="12:16">
      <c r="L2601" s="22"/>
      <c r="M2601" s="22"/>
      <c r="P2601" s="22"/>
    </row>
    <row r="2602" spans="12:16">
      <c r="L2602" s="22"/>
      <c r="M2602" s="22"/>
      <c r="P2602" s="22"/>
    </row>
    <row r="2603" spans="12:16">
      <c r="L2603" s="22"/>
      <c r="M2603" s="22"/>
      <c r="P2603" s="22"/>
    </row>
    <row r="2604" spans="12:16">
      <c r="L2604" s="22"/>
      <c r="M2604" s="22"/>
      <c r="P2604" s="22"/>
    </row>
    <row r="2605" spans="12:16">
      <c r="L2605" s="22"/>
      <c r="M2605" s="22"/>
      <c r="P2605" s="22"/>
    </row>
    <row r="2606" spans="12:16">
      <c r="L2606" s="22"/>
      <c r="M2606" s="22"/>
      <c r="P2606" s="22"/>
    </row>
    <row r="2607" spans="12:16">
      <c r="L2607" s="22"/>
      <c r="M2607" s="22"/>
      <c r="P2607" s="22"/>
    </row>
    <row r="2608" spans="12:16">
      <c r="L2608" s="22"/>
      <c r="M2608" s="22"/>
      <c r="P2608" s="22"/>
    </row>
    <row r="2609" spans="12:16">
      <c r="L2609" s="22"/>
      <c r="M2609" s="22"/>
      <c r="P2609" s="22"/>
    </row>
    <row r="2610" spans="12:16">
      <c r="L2610" s="22"/>
      <c r="M2610" s="22"/>
      <c r="P2610" s="22"/>
    </row>
    <row r="2611" spans="12:16">
      <c r="L2611" s="22"/>
      <c r="M2611" s="22"/>
      <c r="P2611" s="22"/>
    </row>
    <row r="2612" spans="12:16">
      <c r="L2612" s="22"/>
      <c r="M2612" s="22"/>
      <c r="P2612" s="22"/>
    </row>
    <row r="2613" spans="12:16">
      <c r="L2613" s="22"/>
      <c r="M2613" s="22"/>
      <c r="P2613" s="22"/>
    </row>
    <row r="2614" spans="12:16">
      <c r="L2614" s="22"/>
      <c r="M2614" s="22"/>
      <c r="P2614" s="22"/>
    </row>
    <row r="2615" spans="12:16">
      <c r="L2615" s="22"/>
      <c r="M2615" s="22"/>
      <c r="P2615" s="22"/>
    </row>
    <row r="2616" spans="12:16">
      <c r="L2616" s="22"/>
      <c r="M2616" s="22"/>
      <c r="P2616" s="22"/>
    </row>
    <row r="2617" spans="12:16">
      <c r="L2617" s="22"/>
      <c r="M2617" s="22"/>
      <c r="P2617" s="22"/>
    </row>
    <row r="2618" spans="12:16">
      <c r="L2618" s="22"/>
      <c r="M2618" s="22"/>
      <c r="P2618" s="22"/>
    </row>
    <row r="2619" spans="12:16">
      <c r="L2619" s="22"/>
      <c r="M2619" s="22"/>
      <c r="P2619" s="22"/>
    </row>
    <row r="2620" spans="12:16">
      <c r="L2620" s="22"/>
      <c r="M2620" s="22"/>
      <c r="P2620" s="22"/>
    </row>
    <row r="2621" spans="12:16">
      <c r="L2621" s="22"/>
      <c r="M2621" s="22"/>
      <c r="P2621" s="22"/>
    </row>
    <row r="2622" spans="12:16">
      <c r="L2622" s="22"/>
      <c r="M2622" s="22"/>
      <c r="P2622" s="22"/>
    </row>
    <row r="2623" spans="12:16">
      <c r="L2623" s="22"/>
      <c r="M2623" s="22"/>
      <c r="P2623" s="22"/>
    </row>
    <row r="2624" spans="12:16">
      <c r="L2624" s="22"/>
      <c r="M2624" s="22"/>
      <c r="P2624" s="22"/>
    </row>
    <row r="2625" spans="12:16">
      <c r="L2625" s="22"/>
      <c r="M2625" s="22"/>
      <c r="P2625" s="22"/>
    </row>
    <row r="2626" spans="12:16">
      <c r="L2626" s="22"/>
      <c r="M2626" s="22"/>
      <c r="P2626" s="22"/>
    </row>
    <row r="2627" spans="12:16">
      <c r="L2627" s="22"/>
      <c r="M2627" s="22"/>
      <c r="P2627" s="22"/>
    </row>
    <row r="2628" spans="12:16">
      <c r="L2628" s="22"/>
      <c r="M2628" s="22"/>
      <c r="P2628" s="22"/>
    </row>
    <row r="2629" spans="12:16">
      <c r="L2629" s="22"/>
      <c r="M2629" s="22"/>
      <c r="P2629" s="22"/>
    </row>
    <row r="2630" spans="12:16">
      <c r="L2630" s="22"/>
      <c r="M2630" s="22"/>
      <c r="P2630" s="22"/>
    </row>
    <row r="2631" spans="12:16">
      <c r="L2631" s="22"/>
      <c r="M2631" s="22"/>
      <c r="P2631" s="22"/>
    </row>
    <row r="2632" spans="12:16">
      <c r="L2632" s="22"/>
      <c r="M2632" s="22"/>
      <c r="P2632" s="22"/>
    </row>
    <row r="2633" spans="12:16">
      <c r="L2633" s="22"/>
      <c r="M2633" s="22"/>
      <c r="P2633" s="22"/>
    </row>
    <row r="2634" spans="12:16">
      <c r="L2634" s="22"/>
      <c r="M2634" s="22"/>
      <c r="P2634" s="22"/>
    </row>
    <row r="2635" spans="12:16">
      <c r="L2635" s="22"/>
      <c r="M2635" s="22"/>
      <c r="P2635" s="22"/>
    </row>
    <row r="2636" spans="12:16">
      <c r="L2636" s="22"/>
      <c r="M2636" s="22"/>
      <c r="P2636" s="22"/>
    </row>
    <row r="2637" spans="12:16">
      <c r="L2637" s="22"/>
      <c r="M2637" s="22"/>
      <c r="P2637" s="22"/>
    </row>
    <row r="2638" spans="12:16">
      <c r="L2638" s="22"/>
      <c r="M2638" s="22"/>
      <c r="P2638" s="22"/>
    </row>
    <row r="2639" spans="12:16">
      <c r="L2639" s="22"/>
      <c r="M2639" s="22"/>
      <c r="P2639" s="22"/>
    </row>
    <row r="2640" spans="12:16">
      <c r="L2640" s="22"/>
      <c r="M2640" s="22"/>
      <c r="P2640" s="22"/>
    </row>
    <row r="2641" spans="12:16">
      <c r="L2641" s="22"/>
      <c r="M2641" s="22"/>
      <c r="P2641" s="22"/>
    </row>
    <row r="2642" spans="12:16">
      <c r="L2642" s="22"/>
      <c r="M2642" s="22"/>
      <c r="P2642" s="22"/>
    </row>
    <row r="2643" spans="12:16">
      <c r="L2643" s="22"/>
      <c r="M2643" s="22"/>
      <c r="P2643" s="22"/>
    </row>
    <row r="2644" spans="12:16">
      <c r="L2644" s="22"/>
      <c r="M2644" s="22"/>
      <c r="P2644" s="22"/>
    </row>
    <row r="2645" spans="12:16">
      <c r="L2645" s="22"/>
      <c r="M2645" s="22"/>
      <c r="P2645" s="22"/>
    </row>
    <row r="2646" spans="12:16">
      <c r="L2646" s="22"/>
      <c r="M2646" s="22"/>
      <c r="P2646" s="22"/>
    </row>
    <row r="2647" spans="12:16">
      <c r="L2647" s="22"/>
      <c r="M2647" s="22"/>
      <c r="P2647" s="22"/>
    </row>
    <row r="2648" spans="12:16">
      <c r="L2648" s="22"/>
      <c r="M2648" s="22"/>
      <c r="P2648" s="22"/>
    </row>
    <row r="2649" spans="12:16">
      <c r="L2649" s="22"/>
      <c r="M2649" s="22"/>
      <c r="P2649" s="22"/>
    </row>
    <row r="2650" spans="12:16">
      <c r="L2650" s="22"/>
      <c r="M2650" s="22"/>
      <c r="P2650" s="22"/>
    </row>
    <row r="2651" spans="12:16">
      <c r="L2651" s="22"/>
      <c r="M2651" s="22"/>
      <c r="P2651" s="22"/>
    </row>
    <row r="2652" spans="12:16">
      <c r="L2652" s="22"/>
      <c r="M2652" s="22"/>
      <c r="P2652" s="22"/>
    </row>
    <row r="2653" spans="12:16">
      <c r="L2653" s="22"/>
      <c r="M2653" s="22"/>
      <c r="P2653" s="22"/>
    </row>
    <row r="2654" spans="12:16">
      <c r="L2654" s="22"/>
      <c r="M2654" s="22"/>
      <c r="P2654" s="22"/>
    </row>
    <row r="2655" spans="12:16">
      <c r="L2655" s="22"/>
      <c r="M2655" s="22"/>
      <c r="P2655" s="22"/>
    </row>
    <row r="2656" spans="12:16">
      <c r="L2656" s="22"/>
      <c r="M2656" s="22"/>
      <c r="P2656" s="22"/>
    </row>
    <row r="2657" spans="12:16">
      <c r="L2657" s="22"/>
      <c r="M2657" s="22"/>
      <c r="P2657" s="22"/>
    </row>
    <row r="2658" spans="12:16">
      <c r="L2658" s="22"/>
      <c r="M2658" s="22"/>
      <c r="P2658" s="22"/>
    </row>
    <row r="2659" spans="12:16">
      <c r="L2659" s="22"/>
      <c r="M2659" s="22"/>
      <c r="P2659" s="22"/>
    </row>
    <row r="2660" spans="12:16">
      <c r="L2660" s="22"/>
      <c r="M2660" s="22"/>
      <c r="P2660" s="22"/>
    </row>
    <row r="2661" spans="12:16">
      <c r="L2661" s="22"/>
      <c r="M2661" s="22"/>
      <c r="P2661" s="22"/>
    </row>
    <row r="2662" spans="12:16">
      <c r="L2662" s="22"/>
      <c r="M2662" s="22"/>
      <c r="P2662" s="22"/>
    </row>
    <row r="2663" spans="12:16">
      <c r="L2663" s="22"/>
      <c r="M2663" s="22"/>
      <c r="P2663" s="22"/>
    </row>
    <row r="2664" spans="12:16">
      <c r="L2664" s="22"/>
      <c r="M2664" s="22"/>
      <c r="P2664" s="22"/>
    </row>
    <row r="2665" spans="12:16">
      <c r="L2665" s="22"/>
      <c r="M2665" s="22"/>
      <c r="P2665" s="22"/>
    </row>
    <row r="2666" spans="12:16">
      <c r="L2666" s="22"/>
      <c r="M2666" s="22"/>
      <c r="P2666" s="22"/>
    </row>
    <row r="2667" spans="12:16">
      <c r="L2667" s="22"/>
      <c r="M2667" s="22"/>
      <c r="P2667" s="22"/>
    </row>
    <row r="2668" spans="12:16">
      <c r="L2668" s="22"/>
      <c r="M2668" s="22"/>
      <c r="P2668" s="22"/>
    </row>
    <row r="2669" spans="12:16">
      <c r="L2669" s="22"/>
      <c r="M2669" s="22"/>
      <c r="P2669" s="22"/>
    </row>
    <row r="2670" spans="12:16">
      <c r="L2670" s="22"/>
      <c r="M2670" s="22"/>
      <c r="P2670" s="22"/>
    </row>
    <row r="2671" spans="12:16">
      <c r="L2671" s="22"/>
      <c r="M2671" s="22"/>
      <c r="P2671" s="22"/>
    </row>
    <row r="2672" spans="12:16">
      <c r="L2672" s="22"/>
      <c r="M2672" s="22"/>
      <c r="P2672" s="22"/>
    </row>
    <row r="2673" spans="12:16">
      <c r="L2673" s="22"/>
      <c r="M2673" s="22"/>
      <c r="P2673" s="22"/>
    </row>
    <row r="2674" spans="12:16">
      <c r="L2674" s="22"/>
      <c r="M2674" s="22"/>
      <c r="P2674" s="22"/>
    </row>
    <row r="2675" spans="12:16">
      <c r="L2675" s="22"/>
      <c r="M2675" s="22"/>
      <c r="P2675" s="22"/>
    </row>
    <row r="2676" spans="12:16">
      <c r="L2676" s="22"/>
      <c r="M2676" s="22"/>
      <c r="P2676" s="22"/>
    </row>
    <row r="2677" spans="12:16">
      <c r="L2677" s="22"/>
      <c r="M2677" s="22"/>
      <c r="P2677" s="22"/>
    </row>
    <row r="2678" spans="12:16">
      <c r="L2678" s="22"/>
      <c r="M2678" s="22"/>
      <c r="P2678" s="22"/>
    </row>
    <row r="2679" spans="12:16">
      <c r="L2679" s="22"/>
      <c r="M2679" s="22"/>
      <c r="P2679" s="22"/>
    </row>
    <row r="2680" spans="12:16">
      <c r="L2680" s="22"/>
      <c r="M2680" s="22"/>
      <c r="P2680" s="22"/>
    </row>
    <row r="2681" spans="12:16">
      <c r="L2681" s="22"/>
      <c r="M2681" s="22"/>
      <c r="P2681" s="22"/>
    </row>
    <row r="2682" spans="12:16">
      <c r="L2682" s="22"/>
      <c r="M2682" s="22"/>
      <c r="P2682" s="22"/>
    </row>
    <row r="2683" spans="12:16">
      <c r="L2683" s="22"/>
      <c r="M2683" s="22"/>
      <c r="P2683" s="22"/>
    </row>
    <row r="2684" spans="12:16">
      <c r="L2684" s="22"/>
      <c r="M2684" s="22"/>
      <c r="P2684" s="22"/>
    </row>
    <row r="2685" spans="12:16">
      <c r="L2685" s="22"/>
      <c r="M2685" s="22"/>
      <c r="P2685" s="22"/>
    </row>
    <row r="2686" spans="12:16">
      <c r="L2686" s="22"/>
      <c r="M2686" s="22"/>
      <c r="P2686" s="22"/>
    </row>
    <row r="2687" spans="12:16">
      <c r="L2687" s="22"/>
      <c r="M2687" s="22"/>
      <c r="P2687" s="22"/>
    </row>
    <row r="2688" spans="12:16">
      <c r="L2688" s="22"/>
      <c r="M2688" s="22"/>
      <c r="P2688" s="22"/>
    </row>
    <row r="2689" spans="12:16">
      <c r="L2689" s="22"/>
      <c r="M2689" s="22"/>
      <c r="P2689" s="22"/>
    </row>
    <row r="2690" spans="12:16">
      <c r="L2690" s="22"/>
      <c r="M2690" s="22"/>
      <c r="P2690" s="22"/>
    </row>
    <row r="2691" spans="12:16">
      <c r="L2691" s="22"/>
      <c r="M2691" s="22"/>
      <c r="P2691" s="22"/>
    </row>
    <row r="2692" spans="12:16">
      <c r="L2692" s="22"/>
      <c r="M2692" s="22"/>
      <c r="P2692" s="22"/>
    </row>
    <row r="2693" spans="12:16">
      <c r="L2693" s="22"/>
      <c r="M2693" s="22"/>
      <c r="P2693" s="22"/>
    </row>
    <row r="2694" spans="12:16">
      <c r="L2694" s="22"/>
      <c r="M2694" s="22"/>
      <c r="P2694" s="22"/>
    </row>
    <row r="2695" spans="12:16">
      <c r="L2695" s="22"/>
      <c r="M2695" s="22"/>
      <c r="P2695" s="22"/>
    </row>
    <row r="2696" spans="12:16">
      <c r="L2696" s="22"/>
      <c r="M2696" s="22"/>
      <c r="P2696" s="22"/>
    </row>
    <row r="2697" spans="12:16">
      <c r="L2697" s="22"/>
      <c r="M2697" s="22"/>
      <c r="P2697" s="22"/>
    </row>
    <row r="2698" spans="12:16">
      <c r="L2698" s="22"/>
      <c r="M2698" s="22"/>
      <c r="P2698" s="22"/>
    </row>
    <row r="2699" spans="12:16">
      <c r="L2699" s="22"/>
      <c r="M2699" s="22"/>
      <c r="P2699" s="22"/>
    </row>
    <row r="2700" spans="12:16">
      <c r="L2700" s="22"/>
      <c r="M2700" s="22"/>
      <c r="P2700" s="22"/>
    </row>
    <row r="2701" spans="12:16">
      <c r="L2701" s="22"/>
      <c r="M2701" s="22"/>
      <c r="P2701" s="22"/>
    </row>
    <row r="2702" spans="12:16">
      <c r="L2702" s="22"/>
      <c r="M2702" s="22"/>
      <c r="P2702" s="22"/>
    </row>
    <row r="2703" spans="12:16">
      <c r="L2703" s="22"/>
      <c r="M2703" s="22"/>
      <c r="P2703" s="22"/>
    </row>
    <row r="2704" spans="12:16">
      <c r="L2704" s="22"/>
      <c r="M2704" s="22"/>
      <c r="P2704" s="22"/>
    </row>
    <row r="2705" spans="12:16">
      <c r="L2705" s="22"/>
      <c r="M2705" s="22"/>
      <c r="P2705" s="22"/>
    </row>
    <row r="2706" spans="12:16">
      <c r="L2706" s="22"/>
      <c r="M2706" s="22"/>
      <c r="P2706" s="22"/>
    </row>
    <row r="2707" spans="12:16">
      <c r="L2707" s="22"/>
      <c r="M2707" s="22"/>
      <c r="P2707" s="22"/>
    </row>
    <row r="2708" spans="12:16">
      <c r="L2708" s="22"/>
      <c r="M2708" s="22"/>
      <c r="P2708" s="22"/>
    </row>
    <row r="2709" spans="12:16">
      <c r="L2709" s="22"/>
      <c r="M2709" s="22"/>
      <c r="P2709" s="22"/>
    </row>
    <row r="2710" spans="12:16">
      <c r="L2710" s="22"/>
      <c r="M2710" s="22"/>
      <c r="P2710" s="22"/>
    </row>
    <row r="2711" spans="12:16">
      <c r="L2711" s="22"/>
      <c r="M2711" s="22"/>
      <c r="P2711" s="22"/>
    </row>
    <row r="2712" spans="12:16">
      <c r="L2712" s="22"/>
      <c r="M2712" s="22"/>
      <c r="P2712" s="22"/>
    </row>
    <row r="2713" spans="12:16">
      <c r="L2713" s="22"/>
      <c r="M2713" s="22"/>
      <c r="P2713" s="22"/>
    </row>
    <row r="2714" spans="12:16">
      <c r="L2714" s="22"/>
      <c r="M2714" s="22"/>
      <c r="P2714" s="22"/>
    </row>
    <row r="2715" spans="12:16">
      <c r="L2715" s="22"/>
      <c r="M2715" s="22"/>
      <c r="P2715" s="22"/>
    </row>
    <row r="2716" spans="12:16">
      <c r="L2716" s="22"/>
      <c r="M2716" s="22"/>
      <c r="P2716" s="22"/>
    </row>
    <row r="2717" spans="12:16">
      <c r="L2717" s="22"/>
      <c r="M2717" s="22"/>
      <c r="P2717" s="22"/>
    </row>
    <row r="2718" spans="12:16">
      <c r="L2718" s="22"/>
      <c r="M2718" s="22"/>
      <c r="P2718" s="22"/>
    </row>
    <row r="2719" spans="12:16">
      <c r="L2719" s="22"/>
      <c r="M2719" s="22"/>
      <c r="P2719" s="22"/>
    </row>
    <row r="2720" spans="12:16">
      <c r="L2720" s="22"/>
      <c r="M2720" s="22"/>
      <c r="P2720" s="22"/>
    </row>
    <row r="2721" spans="12:16">
      <c r="L2721" s="22"/>
      <c r="M2721" s="22"/>
      <c r="P2721" s="22"/>
    </row>
    <row r="2722" spans="12:16">
      <c r="L2722" s="22"/>
      <c r="M2722" s="22"/>
      <c r="P2722" s="22"/>
    </row>
    <row r="2723" spans="12:16">
      <c r="L2723" s="22"/>
      <c r="M2723" s="22"/>
      <c r="P2723" s="22"/>
    </row>
    <row r="2724" spans="12:16">
      <c r="L2724" s="22"/>
      <c r="M2724" s="22"/>
      <c r="P2724" s="22"/>
    </row>
    <row r="2725" spans="12:16">
      <c r="L2725" s="22"/>
      <c r="M2725" s="22"/>
      <c r="P2725" s="22"/>
    </row>
    <row r="2726" spans="12:16">
      <c r="L2726" s="22"/>
      <c r="M2726" s="22"/>
      <c r="P2726" s="22"/>
    </row>
    <row r="2727" spans="12:16">
      <c r="L2727" s="22"/>
      <c r="M2727" s="22"/>
      <c r="P2727" s="22"/>
    </row>
    <row r="2728" spans="12:16">
      <c r="L2728" s="22"/>
      <c r="M2728" s="22"/>
      <c r="P2728" s="22"/>
    </row>
    <row r="2729" spans="12:16">
      <c r="L2729" s="22"/>
      <c r="M2729" s="22"/>
      <c r="P2729" s="22"/>
    </row>
    <row r="2730" spans="12:16">
      <c r="L2730" s="22"/>
      <c r="M2730" s="22"/>
      <c r="P2730" s="22"/>
    </row>
    <row r="2731" spans="12:16">
      <c r="L2731" s="22"/>
      <c r="M2731" s="22"/>
      <c r="P2731" s="22"/>
    </row>
    <row r="2732" spans="12:16">
      <c r="L2732" s="22"/>
      <c r="M2732" s="22"/>
      <c r="P2732" s="22"/>
    </row>
    <row r="2733" spans="12:16">
      <c r="L2733" s="22"/>
      <c r="M2733" s="22"/>
      <c r="P2733" s="22"/>
    </row>
    <row r="2734" spans="12:16">
      <c r="L2734" s="22"/>
      <c r="M2734" s="22"/>
      <c r="P2734" s="22"/>
    </row>
    <row r="2735" spans="12:16">
      <c r="L2735" s="22"/>
      <c r="M2735" s="22"/>
      <c r="P2735" s="22"/>
    </row>
    <row r="2736" spans="12:16">
      <c r="L2736" s="22"/>
      <c r="M2736" s="22"/>
      <c r="P2736" s="22"/>
    </row>
    <row r="2737" spans="12:16">
      <c r="L2737" s="22"/>
      <c r="M2737" s="22"/>
      <c r="P2737" s="22"/>
    </row>
    <row r="2738" spans="12:16">
      <c r="L2738" s="22"/>
      <c r="M2738" s="22"/>
      <c r="P2738" s="22"/>
    </row>
    <row r="2739" spans="12:16">
      <c r="L2739" s="22"/>
      <c r="M2739" s="22"/>
      <c r="P2739" s="22"/>
    </row>
    <row r="2740" spans="12:16">
      <c r="L2740" s="22"/>
      <c r="M2740" s="22"/>
      <c r="P2740" s="22"/>
    </row>
    <row r="2741" spans="12:16">
      <c r="L2741" s="22"/>
      <c r="M2741" s="22"/>
      <c r="P2741" s="22"/>
    </row>
    <row r="2742" spans="12:16">
      <c r="L2742" s="22"/>
      <c r="M2742" s="22"/>
      <c r="P2742" s="22"/>
    </row>
    <row r="2743" spans="12:16">
      <c r="L2743" s="22"/>
      <c r="M2743" s="22"/>
      <c r="P2743" s="22"/>
    </row>
    <row r="2744" spans="12:16">
      <c r="L2744" s="22"/>
      <c r="M2744" s="22"/>
      <c r="P2744" s="22"/>
    </row>
    <row r="2745" spans="12:16">
      <c r="L2745" s="22"/>
      <c r="M2745" s="22"/>
      <c r="P2745" s="22"/>
    </row>
    <row r="2746" spans="12:16">
      <c r="L2746" s="22"/>
      <c r="M2746" s="22"/>
      <c r="P2746" s="22"/>
    </row>
    <row r="2747" spans="12:16">
      <c r="L2747" s="22"/>
      <c r="M2747" s="22"/>
      <c r="P2747" s="22"/>
    </row>
    <row r="2748" spans="12:16">
      <c r="L2748" s="22"/>
      <c r="M2748" s="22"/>
      <c r="P2748" s="22"/>
    </row>
    <row r="2749" spans="12:16">
      <c r="L2749" s="22"/>
      <c r="M2749" s="22"/>
      <c r="P2749" s="22"/>
    </row>
    <row r="2750" spans="12:16">
      <c r="L2750" s="22"/>
      <c r="M2750" s="22"/>
      <c r="P2750" s="22"/>
    </row>
    <row r="2751" spans="12:16">
      <c r="L2751" s="22"/>
      <c r="M2751" s="22"/>
      <c r="P2751" s="22"/>
    </row>
    <row r="2752" spans="12:16">
      <c r="L2752" s="22"/>
      <c r="M2752" s="22"/>
      <c r="P2752" s="22"/>
    </row>
    <row r="2753" spans="12:16">
      <c r="L2753" s="22"/>
      <c r="M2753" s="22"/>
      <c r="P2753" s="22"/>
    </row>
    <row r="2754" spans="12:16">
      <c r="L2754" s="22"/>
      <c r="M2754" s="22"/>
      <c r="P2754" s="22"/>
    </row>
    <row r="2755" spans="12:16">
      <c r="L2755" s="22"/>
      <c r="M2755" s="22"/>
      <c r="P2755" s="22"/>
    </row>
    <row r="2756" spans="12:16">
      <c r="L2756" s="22"/>
      <c r="M2756" s="22"/>
      <c r="P2756" s="22"/>
    </row>
    <row r="2757" spans="12:16">
      <c r="L2757" s="22"/>
      <c r="M2757" s="22"/>
      <c r="P2757" s="22"/>
    </row>
    <row r="2758" spans="12:16">
      <c r="L2758" s="22"/>
      <c r="M2758" s="22"/>
      <c r="P2758" s="22"/>
    </row>
    <row r="2759" spans="12:16">
      <c r="L2759" s="22"/>
      <c r="M2759" s="22"/>
      <c r="P2759" s="22"/>
    </row>
    <row r="2760" spans="12:16">
      <c r="L2760" s="22"/>
      <c r="M2760" s="22"/>
      <c r="P2760" s="22"/>
    </row>
    <row r="2761" spans="12:16">
      <c r="L2761" s="22"/>
      <c r="M2761" s="22"/>
      <c r="P2761" s="22"/>
    </row>
    <row r="2762" spans="12:16">
      <c r="L2762" s="22"/>
      <c r="M2762" s="22"/>
      <c r="P2762" s="22"/>
    </row>
    <row r="2763" spans="12:16">
      <c r="L2763" s="22"/>
      <c r="M2763" s="22"/>
      <c r="P2763" s="22"/>
    </row>
    <row r="2764" spans="12:16">
      <c r="L2764" s="22"/>
      <c r="M2764" s="22"/>
      <c r="P2764" s="22"/>
    </row>
    <row r="2765" spans="12:16">
      <c r="L2765" s="22"/>
      <c r="M2765" s="22"/>
      <c r="P2765" s="22"/>
    </row>
    <row r="2766" spans="12:16">
      <c r="L2766" s="22"/>
      <c r="M2766" s="22"/>
      <c r="P2766" s="22"/>
    </row>
    <row r="2767" spans="12:16">
      <c r="L2767" s="22"/>
      <c r="M2767" s="22"/>
      <c r="P2767" s="22"/>
    </row>
    <row r="2768" spans="12:16">
      <c r="L2768" s="22"/>
      <c r="M2768" s="22"/>
      <c r="P2768" s="22"/>
    </row>
    <row r="2769" spans="12:16">
      <c r="L2769" s="22"/>
      <c r="M2769" s="22"/>
      <c r="P2769" s="22"/>
    </row>
    <row r="2770" spans="12:16">
      <c r="L2770" s="22"/>
      <c r="M2770" s="22"/>
      <c r="P2770" s="22"/>
    </row>
    <row r="2771" spans="12:16">
      <c r="L2771" s="22"/>
      <c r="M2771" s="22"/>
      <c r="P2771" s="22"/>
    </row>
    <row r="2772" spans="12:16">
      <c r="L2772" s="22"/>
      <c r="M2772" s="22"/>
      <c r="P2772" s="22"/>
    </row>
    <row r="2773" spans="12:16">
      <c r="L2773" s="22"/>
      <c r="M2773" s="22"/>
      <c r="P2773" s="22"/>
    </row>
    <row r="2774" spans="12:16">
      <c r="L2774" s="22"/>
      <c r="M2774" s="22"/>
      <c r="P2774" s="22"/>
    </row>
    <row r="2775" spans="12:16">
      <c r="L2775" s="22"/>
      <c r="M2775" s="22"/>
      <c r="P2775" s="22"/>
    </row>
    <row r="2776" spans="12:16">
      <c r="L2776" s="22"/>
      <c r="M2776" s="22"/>
      <c r="P2776" s="22"/>
    </row>
    <row r="2777" spans="12:16">
      <c r="L2777" s="22"/>
      <c r="M2777" s="22"/>
      <c r="P2777" s="22"/>
    </row>
    <row r="2778" spans="12:16">
      <c r="L2778" s="22"/>
      <c r="M2778" s="22"/>
      <c r="P2778" s="22"/>
    </row>
    <row r="2779" spans="12:16">
      <c r="L2779" s="22"/>
      <c r="M2779" s="22"/>
      <c r="P2779" s="22"/>
    </row>
    <row r="2780" spans="12:16">
      <c r="L2780" s="22"/>
      <c r="M2780" s="22"/>
      <c r="P2780" s="22"/>
    </row>
    <row r="2781" spans="12:16">
      <c r="L2781" s="22"/>
      <c r="M2781" s="22"/>
      <c r="P2781" s="22"/>
    </row>
    <row r="2782" spans="12:16">
      <c r="L2782" s="22"/>
      <c r="M2782" s="22"/>
      <c r="P2782" s="22"/>
    </row>
    <row r="2783" spans="12:16">
      <c r="L2783" s="22"/>
      <c r="M2783" s="22"/>
      <c r="P2783" s="22"/>
    </row>
    <row r="2784" spans="12:16">
      <c r="L2784" s="22"/>
      <c r="M2784" s="22"/>
      <c r="P2784" s="22"/>
    </row>
    <row r="2785" spans="12:16">
      <c r="L2785" s="22"/>
      <c r="M2785" s="22"/>
      <c r="P2785" s="22"/>
    </row>
    <row r="2786" spans="12:16">
      <c r="L2786" s="22"/>
      <c r="M2786" s="22"/>
      <c r="P2786" s="22"/>
    </row>
    <row r="2787" spans="12:16">
      <c r="L2787" s="22"/>
      <c r="M2787" s="22"/>
      <c r="P2787" s="22"/>
    </row>
    <row r="2788" spans="12:16">
      <c r="L2788" s="22"/>
      <c r="M2788" s="22"/>
      <c r="P2788" s="22"/>
    </row>
    <row r="2789" spans="12:16">
      <c r="L2789" s="22"/>
      <c r="M2789" s="22"/>
      <c r="P2789" s="22"/>
    </row>
    <row r="2790" spans="12:16">
      <c r="L2790" s="22"/>
      <c r="M2790" s="22"/>
      <c r="P2790" s="22"/>
    </row>
    <row r="2791" spans="12:16">
      <c r="L2791" s="22"/>
      <c r="M2791" s="22"/>
      <c r="P2791" s="22"/>
    </row>
    <row r="2792" spans="12:16">
      <c r="L2792" s="22"/>
      <c r="M2792" s="22"/>
      <c r="P2792" s="22"/>
    </row>
    <row r="2793" spans="12:16">
      <c r="L2793" s="22"/>
      <c r="M2793" s="22"/>
      <c r="P2793" s="22"/>
    </row>
    <row r="2794" spans="12:16">
      <c r="L2794" s="22"/>
      <c r="M2794" s="22"/>
      <c r="P2794" s="22"/>
    </row>
    <row r="2795" spans="12:16">
      <c r="L2795" s="22"/>
      <c r="M2795" s="22"/>
      <c r="P2795" s="22"/>
    </row>
    <row r="2796" spans="12:16">
      <c r="L2796" s="22"/>
      <c r="M2796" s="22"/>
      <c r="P2796" s="22"/>
    </row>
    <row r="2797" spans="12:16">
      <c r="L2797" s="22"/>
      <c r="M2797" s="22"/>
      <c r="P2797" s="22"/>
    </row>
    <row r="2798" spans="12:16">
      <c r="L2798" s="22"/>
      <c r="M2798" s="22"/>
      <c r="P2798" s="22"/>
    </row>
    <row r="2799" spans="12:16">
      <c r="L2799" s="22"/>
      <c r="M2799" s="22"/>
      <c r="P2799" s="22"/>
    </row>
    <row r="2800" spans="12:16">
      <c r="L2800" s="22"/>
      <c r="M2800" s="22"/>
      <c r="P2800" s="22"/>
    </row>
    <row r="2801" spans="12:16">
      <c r="L2801" s="22"/>
      <c r="M2801" s="22"/>
      <c r="P2801" s="22"/>
    </row>
    <row r="2802" spans="12:16">
      <c r="L2802" s="22"/>
      <c r="M2802" s="22"/>
      <c r="P2802" s="22"/>
    </row>
    <row r="2803" spans="12:16">
      <c r="L2803" s="22"/>
      <c r="M2803" s="22"/>
      <c r="P2803" s="22"/>
    </row>
    <row r="2804" spans="12:16">
      <c r="L2804" s="22"/>
      <c r="M2804" s="22"/>
      <c r="P2804" s="22"/>
    </row>
    <row r="2805" spans="12:16">
      <c r="L2805" s="22"/>
      <c r="M2805" s="22"/>
      <c r="P2805" s="22"/>
    </row>
    <row r="2806" spans="12:16">
      <c r="L2806" s="22"/>
      <c r="M2806" s="22"/>
      <c r="P2806" s="22"/>
    </row>
    <row r="2807" spans="12:16">
      <c r="L2807" s="22"/>
      <c r="M2807" s="22"/>
      <c r="P2807" s="22"/>
    </row>
    <row r="2808" spans="12:16">
      <c r="L2808" s="22"/>
      <c r="M2808" s="22"/>
      <c r="P2808" s="22"/>
    </row>
    <row r="2809" spans="12:16">
      <c r="L2809" s="22"/>
      <c r="M2809" s="22"/>
      <c r="P2809" s="22"/>
    </row>
    <row r="2810" spans="12:16">
      <c r="L2810" s="22"/>
      <c r="M2810" s="22"/>
      <c r="P2810" s="22"/>
    </row>
    <row r="2811" spans="12:16">
      <c r="L2811" s="22"/>
      <c r="M2811" s="22"/>
      <c r="P2811" s="22"/>
    </row>
    <row r="2812" spans="12:16">
      <c r="L2812" s="22"/>
      <c r="M2812" s="22"/>
      <c r="P2812" s="22"/>
    </row>
    <row r="2813" spans="12:16">
      <c r="L2813" s="22"/>
      <c r="M2813" s="22"/>
      <c r="P2813" s="22"/>
    </row>
    <row r="2814" spans="12:16">
      <c r="L2814" s="22"/>
      <c r="M2814" s="22"/>
      <c r="P2814" s="22"/>
    </row>
    <row r="2815" spans="12:16">
      <c r="L2815" s="22"/>
      <c r="M2815" s="22"/>
      <c r="P2815" s="22"/>
    </row>
    <row r="2816" spans="12:16">
      <c r="L2816" s="22"/>
      <c r="M2816" s="22"/>
      <c r="P2816" s="22"/>
    </row>
    <row r="2817" spans="12:16">
      <c r="L2817" s="22"/>
      <c r="M2817" s="22"/>
      <c r="P2817" s="22"/>
    </row>
    <row r="2818" spans="12:16">
      <c r="L2818" s="22"/>
      <c r="M2818" s="22"/>
      <c r="P2818" s="22"/>
    </row>
    <row r="2819" spans="12:16">
      <c r="L2819" s="22"/>
      <c r="M2819" s="22"/>
      <c r="P2819" s="22"/>
    </row>
    <row r="2820" spans="12:16">
      <c r="L2820" s="22"/>
      <c r="M2820" s="22"/>
      <c r="P2820" s="22"/>
    </row>
    <row r="2821" spans="12:16">
      <c r="L2821" s="22"/>
      <c r="M2821" s="22"/>
      <c r="P2821" s="22"/>
    </row>
    <row r="2822" spans="12:16">
      <c r="L2822" s="22"/>
      <c r="M2822" s="22"/>
      <c r="P2822" s="22"/>
    </row>
    <row r="2823" spans="12:16">
      <c r="L2823" s="22"/>
      <c r="M2823" s="22"/>
      <c r="P2823" s="22"/>
    </row>
    <row r="2824" spans="12:16">
      <c r="L2824" s="22"/>
      <c r="M2824" s="22"/>
      <c r="P2824" s="22"/>
    </row>
    <row r="2825" spans="12:16">
      <c r="L2825" s="22"/>
      <c r="M2825" s="22"/>
      <c r="P2825" s="22"/>
    </row>
    <row r="2826" spans="12:16">
      <c r="L2826" s="22"/>
      <c r="M2826" s="22"/>
      <c r="P2826" s="22"/>
    </row>
    <row r="2827" spans="12:16">
      <c r="L2827" s="22"/>
      <c r="M2827" s="22"/>
      <c r="P2827" s="22"/>
    </row>
    <row r="2828" spans="12:16">
      <c r="L2828" s="22"/>
      <c r="M2828" s="22"/>
      <c r="P2828" s="22"/>
    </row>
    <row r="2829" spans="12:16">
      <c r="L2829" s="22"/>
      <c r="M2829" s="22"/>
      <c r="P2829" s="22"/>
    </row>
    <row r="2830" spans="12:16">
      <c r="L2830" s="22"/>
      <c r="M2830" s="22"/>
      <c r="P2830" s="22"/>
    </row>
    <row r="2831" spans="12:16">
      <c r="L2831" s="22"/>
      <c r="M2831" s="22"/>
      <c r="P2831" s="22"/>
    </row>
    <row r="2832" spans="12:16">
      <c r="L2832" s="22"/>
      <c r="M2832" s="22"/>
      <c r="P2832" s="22"/>
    </row>
    <row r="2833" spans="12:16">
      <c r="L2833" s="22"/>
      <c r="M2833" s="22"/>
      <c r="P2833" s="22"/>
    </row>
    <row r="2834" spans="12:16">
      <c r="L2834" s="22"/>
      <c r="M2834" s="22"/>
      <c r="P2834" s="22"/>
    </row>
    <row r="2835" spans="12:16">
      <c r="L2835" s="22"/>
      <c r="M2835" s="22"/>
      <c r="P2835" s="22"/>
    </row>
    <row r="2836" spans="12:16">
      <c r="L2836" s="22"/>
      <c r="M2836" s="22"/>
      <c r="P2836" s="22"/>
    </row>
    <row r="2837" spans="12:16">
      <c r="L2837" s="22"/>
      <c r="M2837" s="22"/>
      <c r="P2837" s="22"/>
    </row>
    <row r="2838" spans="12:16">
      <c r="L2838" s="22"/>
      <c r="M2838" s="22"/>
      <c r="P2838" s="22"/>
    </row>
    <row r="2839" spans="12:16">
      <c r="L2839" s="22"/>
      <c r="M2839" s="22"/>
      <c r="P2839" s="22"/>
    </row>
    <row r="2840" spans="12:16">
      <c r="L2840" s="22"/>
      <c r="M2840" s="22"/>
      <c r="P2840" s="22"/>
    </row>
    <row r="2841" spans="12:16">
      <c r="L2841" s="22"/>
      <c r="M2841" s="22"/>
      <c r="P2841" s="22"/>
    </row>
    <row r="2842" spans="12:16">
      <c r="L2842" s="22"/>
      <c r="M2842" s="22"/>
      <c r="P2842" s="22"/>
    </row>
    <row r="2843" spans="12:16">
      <c r="L2843" s="22"/>
      <c r="M2843" s="22"/>
      <c r="P2843" s="22"/>
    </row>
    <row r="2844" spans="12:16">
      <c r="L2844" s="22"/>
      <c r="M2844" s="22"/>
      <c r="P2844" s="22"/>
    </row>
    <row r="2845" spans="12:16">
      <c r="L2845" s="22"/>
      <c r="M2845" s="22"/>
      <c r="P2845" s="22"/>
    </row>
    <row r="2846" spans="12:16">
      <c r="L2846" s="22"/>
      <c r="M2846" s="22"/>
      <c r="P2846" s="22"/>
    </row>
    <row r="2847" spans="12:16">
      <c r="L2847" s="22"/>
      <c r="M2847" s="22"/>
      <c r="P2847" s="22"/>
    </row>
    <row r="2848" spans="12:16">
      <c r="L2848" s="22"/>
      <c r="M2848" s="22"/>
      <c r="P2848" s="22"/>
    </row>
    <row r="2849" spans="12:16">
      <c r="L2849" s="22"/>
      <c r="M2849" s="22"/>
      <c r="P2849" s="22"/>
    </row>
    <row r="2850" spans="12:16">
      <c r="L2850" s="22"/>
      <c r="M2850" s="22"/>
      <c r="P2850" s="22"/>
    </row>
    <row r="2851" spans="12:16">
      <c r="L2851" s="22"/>
      <c r="M2851" s="22"/>
      <c r="P2851" s="22"/>
    </row>
    <row r="2852" spans="12:16">
      <c r="L2852" s="22"/>
      <c r="M2852" s="22"/>
      <c r="P2852" s="22"/>
    </row>
    <row r="2853" spans="12:16">
      <c r="L2853" s="22"/>
      <c r="M2853" s="22"/>
      <c r="P2853" s="22"/>
    </row>
    <row r="2854" spans="12:16">
      <c r="L2854" s="22"/>
      <c r="M2854" s="22"/>
      <c r="P2854" s="22"/>
    </row>
    <row r="2855" spans="12:16">
      <c r="L2855" s="22"/>
      <c r="M2855" s="22"/>
      <c r="P2855" s="22"/>
    </row>
    <row r="2856" spans="12:16">
      <c r="L2856" s="22"/>
      <c r="M2856" s="22"/>
      <c r="P2856" s="22"/>
    </row>
    <row r="2857" spans="12:16">
      <c r="L2857" s="22"/>
      <c r="M2857" s="22"/>
      <c r="P2857" s="22"/>
    </row>
    <row r="2858" spans="12:16">
      <c r="L2858" s="22"/>
      <c r="M2858" s="22"/>
      <c r="P2858" s="22"/>
    </row>
    <row r="2859" spans="12:16">
      <c r="L2859" s="22"/>
      <c r="M2859" s="22"/>
      <c r="P2859" s="22"/>
    </row>
    <row r="2860" spans="12:16">
      <c r="L2860" s="22"/>
      <c r="M2860" s="22"/>
      <c r="P2860" s="22"/>
    </row>
    <row r="2861" spans="12:16">
      <c r="L2861" s="22"/>
      <c r="M2861" s="22"/>
      <c r="P2861" s="22"/>
    </row>
    <row r="2862" spans="12:16">
      <c r="L2862" s="22"/>
      <c r="M2862" s="22"/>
      <c r="P2862" s="22"/>
    </row>
    <row r="2863" spans="12:16">
      <c r="L2863" s="22"/>
      <c r="M2863" s="22"/>
      <c r="P2863" s="22"/>
    </row>
    <row r="2864" spans="12:16">
      <c r="L2864" s="22"/>
      <c r="M2864" s="22"/>
      <c r="P2864" s="22"/>
    </row>
    <row r="2865" spans="12:16">
      <c r="L2865" s="22"/>
      <c r="M2865" s="22"/>
      <c r="P2865" s="22"/>
    </row>
    <row r="2866" spans="12:16">
      <c r="L2866" s="22"/>
      <c r="M2866" s="22"/>
      <c r="P2866" s="22"/>
    </row>
    <row r="2867" spans="12:16">
      <c r="L2867" s="22"/>
      <c r="M2867" s="22"/>
      <c r="P2867" s="22"/>
    </row>
    <row r="2868" spans="12:16">
      <c r="L2868" s="22"/>
      <c r="M2868" s="22"/>
      <c r="P2868" s="22"/>
    </row>
    <row r="2869" spans="12:16">
      <c r="L2869" s="22"/>
      <c r="M2869" s="22"/>
      <c r="P2869" s="22"/>
    </row>
    <row r="2870" spans="12:16">
      <c r="L2870" s="22"/>
      <c r="M2870" s="22"/>
      <c r="P2870" s="22"/>
    </row>
    <row r="2871" spans="12:16">
      <c r="L2871" s="22"/>
      <c r="M2871" s="22"/>
      <c r="P2871" s="22"/>
    </row>
    <row r="2872" spans="12:16">
      <c r="L2872" s="22"/>
      <c r="M2872" s="22"/>
      <c r="P2872" s="22"/>
    </row>
    <row r="2873" spans="12:16">
      <c r="L2873" s="22"/>
      <c r="M2873" s="22"/>
      <c r="P2873" s="22"/>
    </row>
    <row r="2874" spans="12:16">
      <c r="L2874" s="22"/>
      <c r="M2874" s="22"/>
      <c r="P2874" s="22"/>
    </row>
    <row r="2875" spans="12:16">
      <c r="L2875" s="22"/>
      <c r="M2875" s="22"/>
      <c r="P2875" s="22"/>
    </row>
    <row r="2876" spans="12:16">
      <c r="L2876" s="22"/>
      <c r="M2876" s="22"/>
      <c r="P2876" s="22"/>
    </row>
    <row r="2877" spans="12:16">
      <c r="L2877" s="22"/>
      <c r="M2877" s="22"/>
      <c r="P2877" s="22"/>
    </row>
    <row r="2878" spans="12:16">
      <c r="L2878" s="22"/>
      <c r="M2878" s="22"/>
      <c r="P2878" s="22"/>
    </row>
    <row r="2879" spans="12:16">
      <c r="L2879" s="22"/>
      <c r="M2879" s="22"/>
      <c r="P2879" s="22"/>
    </row>
    <row r="2880" spans="12:16">
      <c r="L2880" s="22"/>
      <c r="M2880" s="22"/>
      <c r="P2880" s="22"/>
    </row>
    <row r="2881" spans="12:16">
      <c r="L2881" s="22"/>
      <c r="M2881" s="22"/>
      <c r="P2881" s="22"/>
    </row>
    <row r="2882" spans="12:16">
      <c r="L2882" s="22"/>
      <c r="M2882" s="22"/>
      <c r="P2882" s="22"/>
    </row>
    <row r="2883" spans="12:16">
      <c r="L2883" s="22"/>
      <c r="M2883" s="22"/>
      <c r="P2883" s="22"/>
    </row>
    <row r="2884" spans="12:16">
      <c r="L2884" s="22"/>
      <c r="M2884" s="22"/>
      <c r="P2884" s="22"/>
    </row>
    <row r="2885" spans="12:16">
      <c r="L2885" s="22"/>
      <c r="M2885" s="22"/>
      <c r="P2885" s="22"/>
    </row>
    <row r="2886" spans="12:16">
      <c r="L2886" s="22"/>
      <c r="M2886" s="22"/>
      <c r="P2886" s="22"/>
    </row>
    <row r="2887" spans="12:16">
      <c r="L2887" s="22"/>
      <c r="M2887" s="22"/>
      <c r="P2887" s="22"/>
    </row>
    <row r="2888" spans="12:16">
      <c r="L2888" s="22"/>
      <c r="M2888" s="22"/>
      <c r="P2888" s="22"/>
    </row>
    <row r="2889" spans="12:16">
      <c r="L2889" s="22"/>
      <c r="M2889" s="22"/>
      <c r="P2889" s="22"/>
    </row>
    <row r="2890" spans="12:16">
      <c r="L2890" s="22"/>
      <c r="M2890" s="22"/>
      <c r="P2890" s="22"/>
    </row>
    <row r="2891" spans="12:16">
      <c r="L2891" s="22"/>
      <c r="M2891" s="22"/>
      <c r="P2891" s="22"/>
    </row>
    <row r="2892" spans="12:16">
      <c r="L2892" s="22"/>
      <c r="M2892" s="22"/>
      <c r="P2892" s="22"/>
    </row>
    <row r="2893" spans="12:16">
      <c r="L2893" s="22"/>
      <c r="M2893" s="22"/>
      <c r="P2893" s="22"/>
    </row>
    <row r="2894" spans="12:16">
      <c r="L2894" s="22"/>
      <c r="M2894" s="22"/>
      <c r="P2894" s="22"/>
    </row>
    <row r="2895" spans="12:16">
      <c r="L2895" s="22"/>
      <c r="M2895" s="22"/>
      <c r="P2895" s="22"/>
    </row>
    <row r="2896" spans="12:16">
      <c r="L2896" s="22"/>
      <c r="M2896" s="22"/>
      <c r="P2896" s="22"/>
    </row>
    <row r="2897" spans="12:16">
      <c r="L2897" s="22"/>
      <c r="M2897" s="22"/>
      <c r="P2897" s="22"/>
    </row>
    <row r="2898" spans="12:16">
      <c r="L2898" s="22"/>
      <c r="M2898" s="22"/>
      <c r="P2898" s="22"/>
    </row>
    <row r="2899" spans="12:16">
      <c r="L2899" s="22"/>
      <c r="M2899" s="22"/>
      <c r="P2899" s="22"/>
    </row>
    <row r="2900" spans="12:16">
      <c r="L2900" s="22"/>
      <c r="M2900" s="22"/>
      <c r="P2900" s="22"/>
    </row>
    <row r="2901" spans="12:16">
      <c r="L2901" s="22"/>
      <c r="M2901" s="22"/>
      <c r="P2901" s="22"/>
    </row>
    <row r="2902" spans="12:16">
      <c r="L2902" s="22"/>
      <c r="M2902" s="22"/>
      <c r="P2902" s="22"/>
    </row>
    <row r="2903" spans="12:16">
      <c r="L2903" s="22"/>
      <c r="M2903" s="22"/>
      <c r="P2903" s="22"/>
    </row>
    <row r="2904" spans="12:16">
      <c r="L2904" s="22"/>
      <c r="M2904" s="22"/>
      <c r="P2904" s="22"/>
    </row>
    <row r="2905" spans="12:16">
      <c r="L2905" s="22"/>
      <c r="M2905" s="22"/>
      <c r="P2905" s="22"/>
    </row>
    <row r="2906" spans="12:16">
      <c r="L2906" s="22"/>
      <c r="M2906" s="22"/>
      <c r="P2906" s="22"/>
    </row>
    <row r="2907" spans="12:16">
      <c r="L2907" s="22"/>
      <c r="M2907" s="22"/>
      <c r="P2907" s="22"/>
    </row>
    <row r="2908" spans="12:16">
      <c r="L2908" s="22"/>
      <c r="M2908" s="22"/>
      <c r="P2908" s="22"/>
    </row>
    <row r="2909" spans="12:16">
      <c r="L2909" s="22"/>
      <c r="M2909" s="22"/>
      <c r="P2909" s="22"/>
    </row>
    <row r="2910" spans="12:16">
      <c r="L2910" s="22"/>
      <c r="M2910" s="22"/>
      <c r="P2910" s="22"/>
    </row>
    <row r="2911" spans="12:16">
      <c r="L2911" s="22"/>
      <c r="M2911" s="22"/>
      <c r="P2911" s="22"/>
    </row>
    <row r="2912" spans="12:16">
      <c r="L2912" s="22"/>
      <c r="M2912" s="22"/>
      <c r="P2912" s="22"/>
    </row>
    <row r="2913" spans="12:16">
      <c r="L2913" s="22"/>
      <c r="M2913" s="22"/>
      <c r="P2913" s="22"/>
    </row>
    <row r="2914" spans="12:16">
      <c r="L2914" s="22"/>
      <c r="M2914" s="22"/>
      <c r="P2914" s="22"/>
    </row>
    <row r="2915" spans="12:16">
      <c r="L2915" s="22"/>
      <c r="M2915" s="22"/>
      <c r="P2915" s="22"/>
    </row>
    <row r="2916" spans="12:16">
      <c r="L2916" s="22"/>
      <c r="M2916" s="22"/>
      <c r="P2916" s="22"/>
    </row>
    <row r="2917" spans="12:16">
      <c r="L2917" s="22"/>
      <c r="M2917" s="22"/>
      <c r="P2917" s="22"/>
    </row>
    <row r="2918" spans="12:16">
      <c r="L2918" s="22"/>
      <c r="M2918" s="22"/>
      <c r="P2918" s="22"/>
    </row>
    <row r="2919" spans="12:16">
      <c r="L2919" s="22"/>
      <c r="M2919" s="22"/>
      <c r="P2919" s="22"/>
    </row>
    <row r="2920" spans="12:16">
      <c r="L2920" s="22"/>
      <c r="M2920" s="22"/>
      <c r="P2920" s="22"/>
    </row>
    <row r="2921" spans="12:16">
      <c r="L2921" s="22"/>
      <c r="M2921" s="22"/>
      <c r="P2921" s="22"/>
    </row>
    <row r="2922" spans="12:16">
      <c r="L2922" s="22"/>
      <c r="M2922" s="22"/>
      <c r="P2922" s="22"/>
    </row>
    <row r="2923" spans="12:16">
      <c r="L2923" s="22"/>
      <c r="M2923" s="22"/>
      <c r="P2923" s="22"/>
    </row>
    <row r="2924" spans="12:16">
      <c r="L2924" s="22"/>
      <c r="M2924" s="22"/>
      <c r="P2924" s="22"/>
    </row>
    <row r="2925" spans="12:16">
      <c r="L2925" s="22"/>
      <c r="M2925" s="22"/>
      <c r="P2925" s="22"/>
    </row>
    <row r="2926" spans="12:16">
      <c r="L2926" s="22"/>
      <c r="M2926" s="22"/>
      <c r="P2926" s="22"/>
    </row>
    <row r="2927" spans="12:16">
      <c r="L2927" s="22"/>
      <c r="M2927" s="22"/>
      <c r="P2927" s="22"/>
    </row>
    <row r="2928" spans="12:16">
      <c r="L2928" s="22"/>
      <c r="M2928" s="22"/>
      <c r="P2928" s="22"/>
    </row>
    <row r="2929" spans="12:16">
      <c r="L2929" s="22"/>
      <c r="M2929" s="22"/>
      <c r="P2929" s="22"/>
    </row>
    <row r="2930" spans="12:16">
      <c r="L2930" s="22"/>
      <c r="M2930" s="22"/>
      <c r="P2930" s="22"/>
    </row>
    <row r="2931" spans="12:16">
      <c r="L2931" s="22"/>
      <c r="M2931" s="22"/>
      <c r="P2931" s="22"/>
    </row>
    <row r="2932" spans="12:16">
      <c r="L2932" s="22"/>
      <c r="M2932" s="22"/>
      <c r="P2932" s="22"/>
    </row>
    <row r="2933" spans="12:16">
      <c r="L2933" s="22"/>
      <c r="M2933" s="22"/>
      <c r="P2933" s="22"/>
    </row>
    <row r="2934" spans="12:16">
      <c r="L2934" s="22"/>
      <c r="M2934" s="22"/>
      <c r="P2934" s="22"/>
    </row>
    <row r="2935" spans="12:16">
      <c r="L2935" s="22"/>
      <c r="M2935" s="22"/>
      <c r="P2935" s="22"/>
    </row>
    <row r="2936" spans="12:16">
      <c r="L2936" s="22"/>
      <c r="M2936" s="22"/>
      <c r="P2936" s="22"/>
    </row>
    <row r="2937" spans="12:16">
      <c r="L2937" s="22"/>
      <c r="M2937" s="22"/>
      <c r="P2937" s="22"/>
    </row>
    <row r="2938" spans="12:16">
      <c r="L2938" s="22"/>
      <c r="M2938" s="22"/>
      <c r="P2938" s="22"/>
    </row>
    <row r="2939" spans="12:16">
      <c r="L2939" s="22"/>
      <c r="M2939" s="22"/>
      <c r="P2939" s="22"/>
    </row>
    <row r="2940" spans="12:16">
      <c r="L2940" s="22"/>
      <c r="M2940" s="22"/>
      <c r="P2940" s="22"/>
    </row>
    <row r="2941" spans="12:16">
      <c r="L2941" s="22"/>
      <c r="M2941" s="22"/>
      <c r="P2941" s="22"/>
    </row>
    <row r="2942" spans="12:16">
      <c r="L2942" s="22"/>
      <c r="M2942" s="22"/>
      <c r="P2942" s="22"/>
    </row>
    <row r="2943" spans="12:16">
      <c r="L2943" s="22"/>
      <c r="M2943" s="22"/>
      <c r="P2943" s="22"/>
    </row>
    <row r="2944" spans="12:16">
      <c r="L2944" s="22"/>
      <c r="M2944" s="22"/>
      <c r="P2944" s="22"/>
    </row>
    <row r="2945" spans="12:16">
      <c r="L2945" s="22"/>
      <c r="M2945" s="22"/>
      <c r="P2945" s="22"/>
    </row>
    <row r="2946" spans="12:16">
      <c r="L2946" s="22"/>
      <c r="M2946" s="22"/>
      <c r="P2946" s="22"/>
    </row>
    <row r="2947" spans="12:16">
      <c r="L2947" s="22"/>
      <c r="M2947" s="22"/>
      <c r="P2947" s="22"/>
    </row>
    <row r="2948" spans="12:16">
      <c r="L2948" s="22"/>
      <c r="M2948" s="22"/>
      <c r="P2948" s="22"/>
    </row>
    <row r="2949" spans="12:16">
      <c r="L2949" s="22"/>
      <c r="M2949" s="22"/>
      <c r="P2949" s="22"/>
    </row>
    <row r="2950" spans="12:16">
      <c r="L2950" s="22"/>
      <c r="M2950" s="22"/>
      <c r="P2950" s="22"/>
    </row>
    <row r="2951" spans="12:16">
      <c r="L2951" s="22"/>
      <c r="M2951" s="22"/>
      <c r="P2951" s="22"/>
    </row>
    <row r="2952" spans="12:16">
      <c r="L2952" s="22"/>
      <c r="M2952" s="22"/>
      <c r="P2952" s="22"/>
    </row>
    <row r="2953" spans="12:16">
      <c r="L2953" s="22"/>
      <c r="M2953" s="22"/>
      <c r="P2953" s="22"/>
    </row>
    <row r="2954" spans="12:16">
      <c r="L2954" s="22"/>
      <c r="M2954" s="22"/>
      <c r="P2954" s="22"/>
    </row>
    <row r="2955" spans="12:16">
      <c r="L2955" s="22"/>
      <c r="M2955" s="22"/>
      <c r="P2955" s="22"/>
    </row>
    <row r="2956" spans="12:16">
      <c r="L2956" s="22"/>
      <c r="M2956" s="22"/>
      <c r="P2956" s="22"/>
    </row>
    <row r="2957" spans="12:16">
      <c r="L2957" s="22"/>
      <c r="M2957" s="22"/>
      <c r="P2957" s="22"/>
    </row>
    <row r="2958" spans="12:16">
      <c r="L2958" s="22"/>
      <c r="M2958" s="22"/>
      <c r="P2958" s="22"/>
    </row>
    <row r="2959" spans="12:16">
      <c r="L2959" s="22"/>
      <c r="M2959" s="22"/>
      <c r="P2959" s="22"/>
    </row>
    <row r="2960" spans="12:16">
      <c r="L2960" s="22"/>
      <c r="M2960" s="22"/>
      <c r="P2960" s="22"/>
    </row>
    <row r="2961" spans="12:16">
      <c r="L2961" s="22"/>
      <c r="M2961" s="22"/>
      <c r="P2961" s="22"/>
    </row>
    <row r="2962" spans="12:16">
      <c r="L2962" s="22"/>
      <c r="M2962" s="22"/>
      <c r="P2962" s="22"/>
    </row>
    <row r="2963" spans="12:16">
      <c r="L2963" s="22"/>
      <c r="M2963" s="22"/>
      <c r="P2963" s="22"/>
    </row>
    <row r="2964" spans="12:16">
      <c r="L2964" s="22"/>
      <c r="M2964" s="22"/>
      <c r="P2964" s="22"/>
    </row>
    <row r="2965" spans="12:16">
      <c r="L2965" s="22"/>
      <c r="M2965" s="22"/>
      <c r="P2965" s="22"/>
    </row>
    <row r="2966" spans="12:16">
      <c r="L2966" s="22"/>
      <c r="M2966" s="22"/>
      <c r="P2966" s="22"/>
    </row>
    <row r="2967" spans="12:16">
      <c r="L2967" s="22"/>
      <c r="M2967" s="22"/>
      <c r="P2967" s="22"/>
    </row>
    <row r="2968" spans="12:16">
      <c r="L2968" s="22"/>
      <c r="M2968" s="22"/>
      <c r="P2968" s="22"/>
    </row>
    <row r="2969" spans="12:16">
      <c r="L2969" s="22"/>
      <c r="M2969" s="22"/>
      <c r="P2969" s="22"/>
    </row>
    <row r="2970" spans="12:16">
      <c r="L2970" s="22"/>
      <c r="M2970" s="22"/>
      <c r="P2970" s="22"/>
    </row>
    <row r="2971" spans="12:16">
      <c r="L2971" s="22"/>
      <c r="M2971" s="22"/>
      <c r="P2971" s="22"/>
    </row>
    <row r="2972" spans="12:16">
      <c r="L2972" s="22"/>
      <c r="M2972" s="22"/>
      <c r="P2972" s="22"/>
    </row>
    <row r="2973" spans="12:16">
      <c r="L2973" s="22"/>
      <c r="M2973" s="22"/>
      <c r="P2973" s="22"/>
    </row>
    <row r="2974" spans="12:16">
      <c r="L2974" s="22"/>
      <c r="M2974" s="22"/>
      <c r="P2974" s="22"/>
    </row>
    <row r="2975" spans="12:16">
      <c r="L2975" s="22"/>
      <c r="M2975" s="22"/>
      <c r="P2975" s="22"/>
    </row>
    <row r="2976" spans="12:16">
      <c r="L2976" s="22"/>
      <c r="M2976" s="22"/>
      <c r="P2976" s="22"/>
    </row>
    <row r="2977" spans="12:16">
      <c r="L2977" s="22"/>
      <c r="M2977" s="22"/>
      <c r="P2977" s="22"/>
    </row>
    <row r="2978" spans="12:16">
      <c r="L2978" s="22"/>
      <c r="M2978" s="22"/>
      <c r="P2978" s="22"/>
    </row>
    <row r="2979" spans="12:16">
      <c r="L2979" s="22"/>
      <c r="M2979" s="22"/>
      <c r="P2979" s="22"/>
    </row>
    <row r="2980" spans="12:16">
      <c r="L2980" s="22"/>
      <c r="M2980" s="22"/>
      <c r="P2980" s="22"/>
    </row>
    <row r="2981" spans="12:16">
      <c r="L2981" s="22"/>
      <c r="M2981" s="22"/>
      <c r="P2981" s="22"/>
    </row>
    <row r="2982" spans="12:16">
      <c r="L2982" s="22"/>
      <c r="M2982" s="22"/>
      <c r="P2982" s="22"/>
    </row>
    <row r="2983" spans="12:16">
      <c r="L2983" s="22"/>
      <c r="M2983" s="22"/>
      <c r="P2983" s="22"/>
    </row>
    <row r="2984" spans="12:16">
      <c r="L2984" s="22"/>
      <c r="M2984" s="22"/>
      <c r="P2984" s="22"/>
    </row>
    <row r="2985" spans="12:16">
      <c r="L2985" s="22"/>
      <c r="M2985" s="22"/>
      <c r="P2985" s="22"/>
    </row>
    <row r="2986" spans="12:16">
      <c r="L2986" s="22"/>
      <c r="M2986" s="22"/>
      <c r="P2986" s="22"/>
    </row>
    <row r="2987" spans="12:16">
      <c r="L2987" s="22"/>
      <c r="M2987" s="22"/>
      <c r="P2987" s="22"/>
    </row>
    <row r="2988" spans="12:16">
      <c r="L2988" s="22"/>
      <c r="M2988" s="22"/>
      <c r="P2988" s="22"/>
    </row>
    <row r="2989" spans="12:16">
      <c r="L2989" s="22"/>
      <c r="M2989" s="22"/>
      <c r="P2989" s="22"/>
    </row>
    <row r="2990" spans="12:16">
      <c r="L2990" s="22"/>
      <c r="M2990" s="22"/>
      <c r="P2990" s="22"/>
    </row>
    <row r="2991" spans="12:16">
      <c r="L2991" s="22"/>
      <c r="M2991" s="22"/>
      <c r="P2991" s="22"/>
    </row>
    <row r="2992" spans="12:16">
      <c r="L2992" s="22"/>
      <c r="M2992" s="22"/>
      <c r="P2992" s="22"/>
    </row>
    <row r="2993" spans="12:16">
      <c r="L2993" s="22"/>
      <c r="M2993" s="22"/>
      <c r="P2993" s="22"/>
    </row>
    <row r="2994" spans="12:16">
      <c r="L2994" s="22"/>
      <c r="M2994" s="22"/>
      <c r="P2994" s="22"/>
    </row>
    <row r="2995" spans="12:16">
      <c r="L2995" s="22"/>
      <c r="M2995" s="22"/>
      <c r="P2995" s="22"/>
    </row>
    <row r="2996" spans="12:16">
      <c r="L2996" s="22"/>
      <c r="M2996" s="22"/>
      <c r="P2996" s="22"/>
    </row>
    <row r="2997" spans="12:16">
      <c r="L2997" s="22"/>
      <c r="M2997" s="22"/>
      <c r="P2997" s="22"/>
    </row>
    <row r="2998" spans="12:16">
      <c r="L2998" s="22"/>
      <c r="M2998" s="22"/>
      <c r="P2998" s="22"/>
    </row>
    <row r="2999" spans="12:16">
      <c r="L2999" s="22"/>
      <c r="M2999" s="22"/>
      <c r="P2999" s="22"/>
    </row>
    <row r="3000" spans="12:16">
      <c r="L3000" s="22"/>
      <c r="M3000" s="22"/>
      <c r="P3000" s="22"/>
    </row>
    <row r="3001" spans="12:16">
      <c r="L3001" s="22"/>
      <c r="M3001" s="22"/>
      <c r="P3001" s="22"/>
    </row>
    <row r="3002" spans="12:16">
      <c r="L3002" s="22"/>
      <c r="M3002" s="22"/>
      <c r="P3002" s="22"/>
    </row>
    <row r="3003" spans="12:16">
      <c r="L3003" s="22"/>
      <c r="M3003" s="22"/>
      <c r="P3003" s="22"/>
    </row>
    <row r="3004" spans="12:16">
      <c r="L3004" s="22"/>
      <c r="M3004" s="22"/>
      <c r="P3004" s="22"/>
    </row>
    <row r="3005" spans="12:16">
      <c r="L3005" s="22"/>
      <c r="M3005" s="22"/>
      <c r="P3005" s="22"/>
    </row>
    <row r="3006" spans="12:16">
      <c r="L3006" s="22"/>
      <c r="M3006" s="22"/>
      <c r="P3006" s="22"/>
    </row>
    <row r="3007" spans="12:16">
      <c r="L3007" s="22"/>
      <c r="M3007" s="22"/>
      <c r="P3007" s="22"/>
    </row>
    <row r="3008" spans="12:16">
      <c r="L3008" s="22"/>
      <c r="M3008" s="22"/>
      <c r="P3008" s="22"/>
    </row>
    <row r="3009" spans="12:16">
      <c r="L3009" s="22"/>
      <c r="M3009" s="22"/>
      <c r="P3009" s="22"/>
    </row>
    <row r="3010" spans="12:16">
      <c r="L3010" s="22"/>
      <c r="M3010" s="22"/>
      <c r="P3010" s="22"/>
    </row>
    <row r="3011" spans="12:16">
      <c r="L3011" s="22"/>
      <c r="M3011" s="22"/>
      <c r="P3011" s="22"/>
    </row>
    <row r="3012" spans="12:16">
      <c r="L3012" s="22"/>
      <c r="M3012" s="22"/>
      <c r="P3012" s="22"/>
    </row>
    <row r="3013" spans="12:16">
      <c r="L3013" s="22"/>
      <c r="M3013" s="22"/>
      <c r="P3013" s="22"/>
    </row>
    <row r="3014" spans="12:16">
      <c r="L3014" s="22"/>
      <c r="M3014" s="22"/>
      <c r="P3014" s="22"/>
    </row>
    <row r="3015" spans="12:16">
      <c r="L3015" s="22"/>
      <c r="M3015" s="22"/>
      <c r="P3015" s="22"/>
    </row>
    <row r="3016" spans="12:16">
      <c r="L3016" s="22"/>
      <c r="M3016" s="22"/>
      <c r="P3016" s="22"/>
    </row>
    <row r="3017" spans="12:16">
      <c r="L3017" s="22"/>
      <c r="M3017" s="22"/>
      <c r="P3017" s="22"/>
    </row>
    <row r="3018" spans="12:16">
      <c r="L3018" s="22"/>
      <c r="M3018" s="22"/>
      <c r="P3018" s="22"/>
    </row>
    <row r="3019" spans="12:16">
      <c r="L3019" s="22"/>
      <c r="M3019" s="22"/>
      <c r="P3019" s="22"/>
    </row>
    <row r="3020" spans="12:16">
      <c r="L3020" s="22"/>
      <c r="M3020" s="22"/>
      <c r="P3020" s="22"/>
    </row>
    <row r="3021" spans="12:16">
      <c r="L3021" s="22"/>
      <c r="M3021" s="22"/>
      <c r="P3021" s="22"/>
    </row>
    <row r="3022" spans="12:16">
      <c r="L3022" s="22"/>
      <c r="M3022" s="22"/>
      <c r="P3022" s="22"/>
    </row>
    <row r="3023" spans="12:16">
      <c r="L3023" s="22"/>
      <c r="M3023" s="22"/>
      <c r="P3023" s="22"/>
    </row>
    <row r="3024" spans="12:16">
      <c r="L3024" s="22"/>
      <c r="M3024" s="22"/>
      <c r="P3024" s="22"/>
    </row>
    <row r="3025" spans="12:16">
      <c r="L3025" s="22"/>
      <c r="M3025" s="22"/>
      <c r="P3025" s="22"/>
    </row>
    <row r="3026" spans="12:16">
      <c r="L3026" s="22"/>
      <c r="M3026" s="22"/>
      <c r="P3026" s="22"/>
    </row>
    <row r="3027" spans="12:16">
      <c r="L3027" s="22"/>
      <c r="M3027" s="22"/>
      <c r="P3027" s="22"/>
    </row>
    <row r="3028" spans="12:16">
      <c r="L3028" s="22"/>
      <c r="M3028" s="22"/>
      <c r="P3028" s="22"/>
    </row>
    <row r="3029" spans="12:16">
      <c r="L3029" s="22"/>
      <c r="M3029" s="22"/>
      <c r="P3029" s="22"/>
    </row>
    <row r="3030" spans="12:16">
      <c r="L3030" s="22"/>
      <c r="M3030" s="22"/>
      <c r="P3030" s="22"/>
    </row>
    <row r="3031" spans="12:16">
      <c r="L3031" s="22"/>
      <c r="M3031" s="22"/>
      <c r="P3031" s="22"/>
    </row>
    <row r="3032" spans="12:16">
      <c r="L3032" s="22"/>
      <c r="M3032" s="22"/>
      <c r="P3032" s="22"/>
    </row>
    <row r="3033" spans="12:16">
      <c r="L3033" s="22"/>
      <c r="M3033" s="22"/>
      <c r="P3033" s="22"/>
    </row>
    <row r="3034" spans="12:16">
      <c r="L3034" s="22"/>
      <c r="M3034" s="22"/>
      <c r="P3034" s="22"/>
    </row>
    <row r="3035" spans="12:16">
      <c r="L3035" s="22"/>
      <c r="M3035" s="22"/>
      <c r="P3035" s="22"/>
    </row>
    <row r="3036" spans="12:16">
      <c r="L3036" s="22"/>
      <c r="M3036" s="22"/>
      <c r="P3036" s="22"/>
    </row>
    <row r="3037" spans="12:16">
      <c r="L3037" s="22"/>
      <c r="M3037" s="22"/>
      <c r="P3037" s="22"/>
    </row>
    <row r="3038" spans="12:16">
      <c r="L3038" s="22"/>
      <c r="M3038" s="22"/>
      <c r="P3038" s="22"/>
    </row>
    <row r="3039" spans="12:16">
      <c r="L3039" s="22"/>
      <c r="M3039" s="22"/>
      <c r="P3039" s="22"/>
    </row>
    <row r="3040" spans="12:16">
      <c r="L3040" s="22"/>
      <c r="M3040" s="22"/>
      <c r="P3040" s="22"/>
    </row>
    <row r="3041" spans="12:16">
      <c r="L3041" s="22"/>
      <c r="M3041" s="22"/>
      <c r="P3041" s="22"/>
    </row>
    <row r="3042" spans="12:16">
      <c r="L3042" s="22"/>
      <c r="M3042" s="22"/>
      <c r="P3042" s="22"/>
    </row>
    <row r="3043" spans="12:16">
      <c r="L3043" s="22"/>
      <c r="M3043" s="22"/>
      <c r="P3043" s="22"/>
    </row>
    <row r="3044" spans="12:16">
      <c r="L3044" s="22"/>
      <c r="M3044" s="22"/>
      <c r="P3044" s="22"/>
    </row>
    <row r="3045" spans="12:16">
      <c r="L3045" s="22"/>
      <c r="M3045" s="22"/>
      <c r="P3045" s="22"/>
    </row>
    <row r="3046" spans="12:16">
      <c r="L3046" s="22"/>
      <c r="M3046" s="22"/>
      <c r="P3046" s="22"/>
    </row>
    <row r="3047" spans="12:16">
      <c r="L3047" s="22"/>
      <c r="M3047" s="22"/>
      <c r="P3047" s="22"/>
    </row>
    <row r="3048" spans="12:16">
      <c r="L3048" s="22"/>
      <c r="M3048" s="22"/>
      <c r="P3048" s="22"/>
    </row>
    <row r="3049" spans="12:16">
      <c r="L3049" s="22"/>
      <c r="M3049" s="22"/>
      <c r="P3049" s="22"/>
    </row>
    <row r="3050" spans="12:16">
      <c r="L3050" s="22"/>
      <c r="M3050" s="22"/>
      <c r="P3050" s="22"/>
    </row>
    <row r="3051" spans="12:16">
      <c r="L3051" s="22"/>
      <c r="M3051" s="22"/>
      <c r="P3051" s="22"/>
    </row>
    <row r="3052" spans="12:16">
      <c r="L3052" s="22"/>
      <c r="M3052" s="22"/>
      <c r="P3052" s="22"/>
    </row>
    <row r="3053" spans="12:16">
      <c r="L3053" s="22"/>
      <c r="M3053" s="22"/>
      <c r="P3053" s="22"/>
    </row>
    <row r="3054" spans="12:16">
      <c r="L3054" s="22"/>
      <c r="M3054" s="22"/>
      <c r="P3054" s="22"/>
    </row>
    <row r="3055" spans="12:16">
      <c r="L3055" s="22"/>
      <c r="M3055" s="22"/>
      <c r="P3055" s="22"/>
    </row>
    <row r="3056" spans="12:16">
      <c r="L3056" s="22"/>
      <c r="M3056" s="22"/>
      <c r="P3056" s="22"/>
    </row>
    <row r="3057" spans="12:16">
      <c r="L3057" s="22"/>
      <c r="M3057" s="22"/>
      <c r="P3057" s="22"/>
    </row>
    <row r="3058" spans="12:16">
      <c r="L3058" s="22"/>
      <c r="M3058" s="22"/>
      <c r="P3058" s="22"/>
    </row>
    <row r="3059" spans="12:16">
      <c r="L3059" s="22"/>
      <c r="M3059" s="22"/>
      <c r="P3059" s="22"/>
    </row>
    <row r="3060" spans="12:16">
      <c r="L3060" s="22"/>
      <c r="M3060" s="22"/>
      <c r="P3060" s="22"/>
    </row>
    <row r="3061" spans="12:16">
      <c r="L3061" s="22"/>
      <c r="M3061" s="22"/>
      <c r="P3061" s="22"/>
    </row>
    <row r="3062" spans="12:16">
      <c r="L3062" s="22"/>
      <c r="M3062" s="22"/>
      <c r="P3062" s="22"/>
    </row>
    <row r="3063" spans="12:16">
      <c r="L3063" s="22"/>
      <c r="M3063" s="22"/>
      <c r="P3063" s="22"/>
    </row>
    <row r="3064" spans="12:16">
      <c r="L3064" s="22"/>
      <c r="M3064" s="22"/>
      <c r="P3064" s="22"/>
    </row>
    <row r="3065" spans="12:16">
      <c r="L3065" s="22"/>
      <c r="M3065" s="22"/>
      <c r="P3065" s="22"/>
    </row>
    <row r="3066" spans="12:16">
      <c r="L3066" s="22"/>
      <c r="M3066" s="22"/>
      <c r="P3066" s="22"/>
    </row>
    <row r="3067" spans="12:16">
      <c r="L3067" s="22"/>
      <c r="M3067" s="22"/>
      <c r="P3067" s="22"/>
    </row>
    <row r="3068" spans="12:16">
      <c r="L3068" s="22"/>
      <c r="M3068" s="22"/>
      <c r="P3068" s="22"/>
    </row>
    <row r="3069" spans="12:16">
      <c r="L3069" s="22"/>
      <c r="M3069" s="22"/>
      <c r="P3069" s="22"/>
    </row>
    <row r="3070" spans="12:16">
      <c r="L3070" s="22"/>
      <c r="M3070" s="22"/>
      <c r="P3070" s="22"/>
    </row>
    <row r="3071" spans="12:16">
      <c r="L3071" s="22"/>
      <c r="M3071" s="22"/>
      <c r="P3071" s="22"/>
    </row>
    <row r="3072" spans="12:16">
      <c r="L3072" s="22"/>
      <c r="M3072" s="22"/>
      <c r="P3072" s="22"/>
    </row>
    <row r="3073" spans="12:16">
      <c r="L3073" s="22"/>
      <c r="M3073" s="22"/>
      <c r="P3073" s="22"/>
    </row>
    <row r="3074" spans="12:16">
      <c r="L3074" s="22"/>
      <c r="M3074" s="22"/>
      <c r="P3074" s="22"/>
    </row>
    <row r="3075" spans="12:16">
      <c r="L3075" s="22"/>
      <c r="M3075" s="22"/>
      <c r="P3075" s="22"/>
    </row>
    <row r="3076" spans="12:16">
      <c r="L3076" s="22"/>
      <c r="M3076" s="22"/>
      <c r="P3076" s="22"/>
    </row>
    <row r="3077" spans="12:16">
      <c r="L3077" s="22"/>
      <c r="M3077" s="22"/>
      <c r="P3077" s="22"/>
    </row>
    <row r="3078" spans="12:16">
      <c r="L3078" s="22"/>
      <c r="M3078" s="22"/>
      <c r="P3078" s="22"/>
    </row>
    <row r="3079" spans="12:16">
      <c r="L3079" s="22"/>
      <c r="M3079" s="22"/>
      <c r="P3079" s="22"/>
    </row>
    <row r="3080" spans="12:16">
      <c r="L3080" s="22"/>
      <c r="M3080" s="22"/>
      <c r="P3080" s="22"/>
    </row>
    <row r="3081" spans="12:16">
      <c r="L3081" s="22"/>
      <c r="M3081" s="22"/>
      <c r="P3081" s="22"/>
    </row>
    <row r="3082" spans="12:16">
      <c r="L3082" s="22"/>
      <c r="M3082" s="22"/>
      <c r="P3082" s="22"/>
    </row>
    <row r="3083" spans="12:16">
      <c r="L3083" s="22"/>
      <c r="M3083" s="22"/>
      <c r="P3083" s="22"/>
    </row>
    <row r="3084" spans="12:16">
      <c r="L3084" s="22"/>
      <c r="M3084" s="22"/>
      <c r="P3084" s="22"/>
    </row>
    <row r="3085" spans="12:16">
      <c r="L3085" s="22"/>
      <c r="M3085" s="22"/>
      <c r="P3085" s="22"/>
    </row>
    <row r="3086" spans="12:16">
      <c r="L3086" s="22"/>
      <c r="M3086" s="22"/>
      <c r="P3086" s="22"/>
    </row>
    <row r="3087" spans="12:16">
      <c r="L3087" s="22"/>
      <c r="M3087" s="22"/>
      <c r="P3087" s="22"/>
    </row>
    <row r="3088" spans="12:16">
      <c r="L3088" s="22"/>
      <c r="M3088" s="22"/>
      <c r="P3088" s="22"/>
    </row>
    <row r="3089" spans="12:16">
      <c r="L3089" s="22"/>
      <c r="M3089" s="22"/>
      <c r="P3089" s="22"/>
    </row>
    <row r="3090" spans="12:16">
      <c r="L3090" s="22"/>
      <c r="M3090" s="22"/>
      <c r="P3090" s="22"/>
    </row>
    <row r="3091" spans="12:16">
      <c r="L3091" s="22"/>
      <c r="M3091" s="22"/>
      <c r="P3091" s="22"/>
    </row>
    <row r="3092" spans="12:16">
      <c r="L3092" s="22"/>
      <c r="M3092" s="22"/>
      <c r="P3092" s="22"/>
    </row>
    <row r="3093" spans="12:16">
      <c r="L3093" s="22"/>
      <c r="M3093" s="22"/>
      <c r="P3093" s="22"/>
    </row>
    <row r="3094" spans="12:16">
      <c r="L3094" s="22"/>
      <c r="M3094" s="22"/>
      <c r="P3094" s="22"/>
    </row>
    <row r="3095" spans="12:16">
      <c r="L3095" s="22"/>
      <c r="M3095" s="22"/>
      <c r="P3095" s="22"/>
    </row>
    <row r="3096" spans="12:16">
      <c r="L3096" s="22"/>
      <c r="M3096" s="22"/>
      <c r="P3096" s="22"/>
    </row>
    <row r="3097" spans="12:16">
      <c r="L3097" s="22"/>
      <c r="M3097" s="22"/>
      <c r="P3097" s="22"/>
    </row>
    <row r="3098" spans="12:16">
      <c r="L3098" s="22"/>
      <c r="M3098" s="22"/>
      <c r="P3098" s="22"/>
    </row>
    <row r="3099" spans="12:16">
      <c r="L3099" s="22"/>
      <c r="M3099" s="22"/>
      <c r="P3099" s="22"/>
    </row>
    <row r="3100" spans="12:16">
      <c r="L3100" s="22"/>
      <c r="M3100" s="22"/>
      <c r="P3100" s="22"/>
    </row>
    <row r="3101" spans="12:16">
      <c r="L3101" s="22"/>
      <c r="M3101" s="22"/>
      <c r="P3101" s="22"/>
    </row>
    <row r="3102" spans="12:16">
      <c r="L3102" s="22"/>
      <c r="M3102" s="22"/>
      <c r="P3102" s="22"/>
    </row>
    <row r="3103" spans="12:16">
      <c r="L3103" s="22"/>
      <c r="M3103" s="22"/>
      <c r="P3103" s="22"/>
    </row>
    <row r="3104" spans="12:16">
      <c r="L3104" s="22"/>
      <c r="M3104" s="22"/>
      <c r="P3104" s="22"/>
    </row>
    <row r="3105" spans="12:16">
      <c r="L3105" s="22"/>
      <c r="M3105" s="22"/>
      <c r="P3105" s="22"/>
    </row>
    <row r="3106" spans="12:16">
      <c r="L3106" s="22"/>
      <c r="M3106" s="22"/>
      <c r="P3106" s="22"/>
    </row>
    <row r="3107" spans="12:16">
      <c r="L3107" s="22"/>
      <c r="M3107" s="22"/>
      <c r="P3107" s="22"/>
    </row>
    <row r="3108" spans="12:16">
      <c r="L3108" s="22"/>
      <c r="M3108" s="22"/>
      <c r="P3108" s="22"/>
    </row>
    <row r="3109" spans="12:16">
      <c r="L3109" s="22"/>
      <c r="M3109" s="22"/>
      <c r="P3109" s="22"/>
    </row>
    <row r="3110" spans="12:16">
      <c r="L3110" s="22"/>
      <c r="M3110" s="22"/>
      <c r="P3110" s="22"/>
    </row>
    <row r="3111" spans="12:16">
      <c r="L3111" s="22"/>
      <c r="M3111" s="22"/>
      <c r="P3111" s="22"/>
    </row>
    <row r="3112" spans="12:16">
      <c r="L3112" s="22"/>
      <c r="M3112" s="22"/>
      <c r="P3112" s="22"/>
    </row>
    <row r="3113" spans="12:16">
      <c r="L3113" s="22"/>
      <c r="M3113" s="22"/>
      <c r="P3113" s="22"/>
    </row>
    <row r="3114" spans="12:16">
      <c r="L3114" s="22"/>
      <c r="M3114" s="22"/>
      <c r="P3114" s="22"/>
    </row>
    <row r="3115" spans="12:16">
      <c r="L3115" s="22"/>
      <c r="M3115" s="22"/>
      <c r="P3115" s="22"/>
    </row>
    <row r="3116" spans="12:16">
      <c r="L3116" s="22"/>
      <c r="M3116" s="22"/>
      <c r="P3116" s="22"/>
    </row>
    <row r="3117" spans="12:16">
      <c r="L3117" s="22"/>
      <c r="M3117" s="22"/>
      <c r="P3117" s="22"/>
    </row>
    <row r="3118" spans="12:16">
      <c r="L3118" s="22"/>
      <c r="M3118" s="22"/>
      <c r="P3118" s="22"/>
    </row>
    <row r="3119" spans="12:16">
      <c r="L3119" s="22"/>
      <c r="M3119" s="22"/>
      <c r="P3119" s="22"/>
    </row>
    <row r="3120" spans="12:16">
      <c r="L3120" s="22"/>
      <c r="M3120" s="22"/>
      <c r="P3120" s="22"/>
    </row>
    <row r="3121" spans="12:16">
      <c r="L3121" s="22"/>
      <c r="M3121" s="22"/>
      <c r="P3121" s="22"/>
    </row>
    <row r="3122" spans="12:16">
      <c r="L3122" s="22"/>
      <c r="M3122" s="22"/>
      <c r="P3122" s="22"/>
    </row>
    <row r="3123" spans="12:16">
      <c r="L3123" s="22"/>
      <c r="M3123" s="22"/>
      <c r="P3123" s="22"/>
    </row>
    <row r="3124" spans="12:16">
      <c r="L3124" s="22"/>
      <c r="M3124" s="22"/>
      <c r="P3124" s="22"/>
    </row>
    <row r="3125" spans="12:16">
      <c r="L3125" s="22"/>
      <c r="M3125" s="22"/>
      <c r="P3125" s="22"/>
    </row>
    <row r="3126" spans="12:16">
      <c r="L3126" s="22"/>
      <c r="M3126" s="22"/>
      <c r="P3126" s="22"/>
    </row>
    <row r="3127" spans="12:16">
      <c r="L3127" s="22"/>
      <c r="M3127" s="22"/>
      <c r="P3127" s="22"/>
    </row>
    <row r="3128" spans="12:16">
      <c r="L3128" s="22"/>
      <c r="M3128" s="22"/>
      <c r="P3128" s="22"/>
    </row>
    <row r="3129" spans="12:16">
      <c r="L3129" s="22"/>
      <c r="M3129" s="22"/>
      <c r="P3129" s="22"/>
    </row>
    <row r="3130" spans="12:16">
      <c r="L3130" s="22"/>
      <c r="M3130" s="22"/>
      <c r="P3130" s="22"/>
    </row>
    <row r="3131" spans="12:16">
      <c r="L3131" s="22"/>
      <c r="M3131" s="22"/>
      <c r="P3131" s="22"/>
    </row>
    <row r="3132" spans="12:16">
      <c r="L3132" s="22"/>
      <c r="M3132" s="22"/>
      <c r="P3132" s="22"/>
    </row>
    <row r="3133" spans="12:16">
      <c r="L3133" s="22"/>
      <c r="M3133" s="22"/>
      <c r="P3133" s="22"/>
    </row>
    <row r="3134" spans="12:16">
      <c r="L3134" s="22"/>
      <c r="M3134" s="22"/>
      <c r="P3134" s="22"/>
    </row>
    <row r="3135" spans="12:16">
      <c r="L3135" s="22"/>
      <c r="M3135" s="22"/>
      <c r="P3135" s="22"/>
    </row>
    <row r="3136" spans="12:16">
      <c r="L3136" s="22"/>
      <c r="M3136" s="22"/>
      <c r="P3136" s="22"/>
    </row>
    <row r="3137" spans="12:16">
      <c r="L3137" s="22"/>
      <c r="M3137" s="22"/>
      <c r="P3137" s="22"/>
    </row>
    <row r="3138" spans="12:16">
      <c r="L3138" s="22"/>
      <c r="M3138" s="22"/>
      <c r="P3138" s="22"/>
    </row>
    <row r="3139" spans="12:16">
      <c r="L3139" s="22"/>
      <c r="M3139" s="22"/>
      <c r="P3139" s="22"/>
    </row>
    <row r="3140" spans="12:16">
      <c r="L3140" s="22"/>
      <c r="M3140" s="22"/>
      <c r="P3140" s="22"/>
    </row>
    <row r="3141" spans="12:16">
      <c r="L3141" s="22"/>
      <c r="M3141" s="22"/>
      <c r="P3141" s="22"/>
    </row>
    <row r="3142" spans="12:16">
      <c r="L3142" s="22"/>
      <c r="M3142" s="22"/>
      <c r="P3142" s="22"/>
    </row>
    <row r="3143" spans="12:16">
      <c r="L3143" s="22"/>
      <c r="M3143" s="22"/>
      <c r="P3143" s="22"/>
    </row>
    <row r="3144" spans="12:16">
      <c r="L3144" s="22"/>
      <c r="M3144" s="22"/>
      <c r="P3144" s="22"/>
    </row>
    <row r="3145" spans="12:16">
      <c r="L3145" s="22"/>
      <c r="M3145" s="22"/>
      <c r="P3145" s="22"/>
    </row>
    <row r="3146" spans="12:16">
      <c r="L3146" s="22"/>
      <c r="M3146" s="22"/>
      <c r="P3146" s="22"/>
    </row>
    <row r="3147" spans="12:16">
      <c r="L3147" s="22"/>
      <c r="M3147" s="22"/>
      <c r="P3147" s="22"/>
    </row>
    <row r="3148" spans="12:16">
      <c r="L3148" s="22"/>
      <c r="M3148" s="22"/>
      <c r="P3148" s="22"/>
    </row>
    <row r="3149" spans="12:16">
      <c r="L3149" s="22"/>
      <c r="M3149" s="22"/>
      <c r="P3149" s="22"/>
    </row>
    <row r="3150" spans="12:16">
      <c r="L3150" s="22"/>
      <c r="M3150" s="22"/>
      <c r="P3150" s="22"/>
    </row>
    <row r="3151" spans="12:16">
      <c r="L3151" s="22"/>
      <c r="M3151" s="22"/>
      <c r="P3151" s="22"/>
    </row>
    <row r="3152" spans="12:16">
      <c r="L3152" s="22"/>
      <c r="M3152" s="22"/>
      <c r="P3152" s="22"/>
    </row>
    <row r="3153" spans="12:16">
      <c r="L3153" s="22"/>
      <c r="M3153" s="22"/>
      <c r="P3153" s="22"/>
    </row>
    <row r="3154" spans="12:16">
      <c r="L3154" s="22"/>
      <c r="M3154" s="22"/>
      <c r="P3154" s="22"/>
    </row>
    <row r="3155" spans="12:16">
      <c r="L3155" s="22"/>
      <c r="M3155" s="22"/>
      <c r="P3155" s="22"/>
    </row>
    <row r="3156" spans="12:16">
      <c r="L3156" s="22"/>
      <c r="M3156" s="22"/>
      <c r="P3156" s="22"/>
    </row>
    <row r="3157" spans="12:16">
      <c r="L3157" s="22"/>
      <c r="M3157" s="22"/>
      <c r="P3157" s="22"/>
    </row>
    <row r="3158" spans="12:16">
      <c r="L3158" s="22"/>
      <c r="M3158" s="22"/>
      <c r="P3158" s="22"/>
    </row>
    <row r="3159" spans="12:16">
      <c r="L3159" s="22"/>
      <c r="M3159" s="22"/>
      <c r="P3159" s="22"/>
    </row>
    <row r="3160" spans="12:16">
      <c r="L3160" s="22"/>
      <c r="M3160" s="22"/>
      <c r="P3160" s="22"/>
    </row>
    <row r="3161" spans="12:16">
      <c r="L3161" s="22"/>
      <c r="M3161" s="22"/>
      <c r="P3161" s="22"/>
    </row>
    <row r="3162" spans="12:16">
      <c r="L3162" s="22"/>
      <c r="M3162" s="22"/>
      <c r="P3162" s="22"/>
    </row>
    <row r="3163" spans="12:16">
      <c r="L3163" s="22"/>
      <c r="M3163" s="22"/>
      <c r="P3163" s="22"/>
    </row>
    <row r="3164" spans="12:16">
      <c r="L3164" s="22"/>
      <c r="M3164" s="22"/>
      <c r="P3164" s="22"/>
    </row>
    <row r="3165" spans="12:16">
      <c r="L3165" s="22"/>
      <c r="M3165" s="22"/>
      <c r="P3165" s="22"/>
    </row>
    <row r="3166" spans="12:16">
      <c r="L3166" s="22"/>
      <c r="M3166" s="22"/>
      <c r="P3166" s="22"/>
    </row>
    <row r="3167" spans="12:16">
      <c r="L3167" s="22"/>
      <c r="M3167" s="22"/>
      <c r="P3167" s="22"/>
    </row>
    <row r="3168" spans="12:16">
      <c r="L3168" s="22"/>
      <c r="M3168" s="22"/>
      <c r="P3168" s="22"/>
    </row>
    <row r="3169" spans="12:16">
      <c r="L3169" s="22"/>
      <c r="M3169" s="22"/>
      <c r="P3169" s="22"/>
    </row>
    <row r="3170" spans="12:16">
      <c r="L3170" s="22"/>
      <c r="M3170" s="22"/>
      <c r="P3170" s="22"/>
    </row>
    <row r="3171" spans="12:16">
      <c r="L3171" s="22"/>
      <c r="M3171" s="22"/>
      <c r="P3171" s="22"/>
    </row>
    <row r="3172" spans="12:16">
      <c r="L3172" s="22"/>
      <c r="M3172" s="22"/>
      <c r="P3172" s="22"/>
    </row>
    <row r="3173" spans="12:16">
      <c r="L3173" s="22"/>
      <c r="M3173" s="22"/>
      <c r="P3173" s="22"/>
    </row>
    <row r="3174" spans="12:16">
      <c r="L3174" s="22"/>
      <c r="M3174" s="22"/>
      <c r="P3174" s="22"/>
    </row>
    <row r="3175" spans="12:16">
      <c r="L3175" s="22"/>
      <c r="M3175" s="22"/>
      <c r="P3175" s="22"/>
    </row>
    <row r="3176" spans="12:16">
      <c r="L3176" s="22"/>
      <c r="M3176" s="22"/>
      <c r="P3176" s="22"/>
    </row>
    <row r="3177" spans="12:16">
      <c r="L3177" s="22"/>
      <c r="M3177" s="22"/>
      <c r="P3177" s="22"/>
    </row>
    <row r="3178" spans="12:16">
      <c r="L3178" s="22"/>
      <c r="M3178" s="22"/>
      <c r="P3178" s="22"/>
    </row>
    <row r="3179" spans="12:16">
      <c r="L3179" s="22"/>
      <c r="M3179" s="22"/>
      <c r="P3179" s="22"/>
    </row>
    <row r="3180" spans="12:16">
      <c r="L3180" s="22"/>
      <c r="M3180" s="22"/>
      <c r="P3180" s="22"/>
    </row>
    <row r="3181" spans="12:16">
      <c r="L3181" s="22"/>
      <c r="M3181" s="22"/>
      <c r="P3181" s="22"/>
    </row>
    <row r="3182" spans="12:16">
      <c r="L3182" s="22"/>
      <c r="M3182" s="22"/>
      <c r="P3182" s="22"/>
    </row>
    <row r="3183" spans="12:16">
      <c r="L3183" s="22"/>
      <c r="M3183" s="22"/>
      <c r="P3183" s="22"/>
    </row>
    <row r="3184" spans="12:16">
      <c r="L3184" s="22"/>
      <c r="M3184" s="22"/>
      <c r="P3184" s="22"/>
    </row>
    <row r="3185" spans="12:16">
      <c r="L3185" s="22"/>
      <c r="M3185" s="22"/>
      <c r="P3185" s="22"/>
    </row>
    <row r="3186" spans="12:16">
      <c r="L3186" s="22"/>
      <c r="M3186" s="22"/>
      <c r="P3186" s="22"/>
    </row>
    <row r="3187" spans="12:16">
      <c r="L3187" s="22"/>
      <c r="M3187" s="22"/>
      <c r="P3187" s="22"/>
    </row>
    <row r="3188" spans="12:16">
      <c r="L3188" s="22"/>
      <c r="M3188" s="22"/>
      <c r="P3188" s="22"/>
    </row>
    <row r="3189" spans="12:16">
      <c r="L3189" s="22"/>
      <c r="M3189" s="22"/>
      <c r="P3189" s="22"/>
    </row>
    <row r="3190" spans="12:16">
      <c r="L3190" s="22"/>
      <c r="M3190" s="22"/>
      <c r="P3190" s="22"/>
    </row>
    <row r="3191" spans="12:16">
      <c r="L3191" s="22"/>
      <c r="M3191" s="22"/>
      <c r="P3191" s="22"/>
    </row>
    <row r="3192" spans="12:16">
      <c r="L3192" s="22"/>
      <c r="M3192" s="22"/>
      <c r="P3192" s="22"/>
    </row>
    <row r="3193" spans="12:16">
      <c r="L3193" s="22"/>
      <c r="M3193" s="22"/>
      <c r="P3193" s="22"/>
    </row>
    <row r="3194" spans="12:16">
      <c r="L3194" s="22"/>
      <c r="M3194" s="22"/>
      <c r="P3194" s="22"/>
    </row>
    <row r="3195" spans="12:16">
      <c r="L3195" s="22"/>
      <c r="M3195" s="22"/>
      <c r="P3195" s="22"/>
    </row>
    <row r="3196" spans="12:16">
      <c r="L3196" s="22"/>
      <c r="M3196" s="22"/>
      <c r="P3196" s="22"/>
    </row>
    <row r="3197" spans="12:16">
      <c r="L3197" s="22"/>
      <c r="M3197" s="22"/>
      <c r="P3197" s="22"/>
    </row>
    <row r="3198" spans="12:16">
      <c r="L3198" s="22"/>
      <c r="M3198" s="22"/>
      <c r="P3198" s="22"/>
    </row>
    <row r="3199" spans="12:16">
      <c r="L3199" s="22"/>
      <c r="M3199" s="22"/>
      <c r="P3199" s="22"/>
    </row>
  </sheetData>
  <conditionalFormatting sqref="A1:XFD1048576">
    <cfRule type="cellIs" dxfId="6" priority="1" operator="equal">
      <formula>TRUE</formula>
    </cfRule>
  </conditionalFormatting>
  <hyperlinks>
    <hyperlink ref="Q2:R2" r:id="rId1" display="Raw data available from here "/>
    <hyperlink ref="Q4:T4" r:id="rId2" display="Condensed 12 indicator raw data available here "/>
    <hyperlink ref="E1" r:id="rId3"/>
    <hyperlink ref="A1" r:id="rId4"/>
    <hyperlink ref="U3" r:id="rId5"/>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AC43"/>
  <sheetViews>
    <sheetView showGridLines="0" showRowColHeaders="0" zoomScaleNormal="100" workbookViewId="0">
      <selection activeCell="S30" sqref="S30"/>
    </sheetView>
  </sheetViews>
  <sheetFormatPr defaultRowHeight="15"/>
  <cols>
    <col min="1" max="1" width="4" style="20" customWidth="1"/>
    <col min="2" max="2" width="20.140625" style="20" customWidth="1"/>
    <col min="3" max="3" width="9.140625" style="20"/>
    <col min="4" max="4" width="10.42578125" style="20" customWidth="1"/>
    <col min="5" max="5" width="9.140625" style="20" customWidth="1"/>
    <col min="6" max="16384" width="9.140625" style="20"/>
  </cols>
  <sheetData>
    <row r="1" spans="1:29" ht="15" customHeight="1">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22"/>
    </row>
    <row r="2" spans="1:29">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22"/>
    </row>
    <row r="3" spans="1:29">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22"/>
    </row>
    <row r="4" spans="1:29">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22"/>
    </row>
    <row r="5" spans="1:29">
      <c r="A5" s="62"/>
      <c r="B5" s="62"/>
      <c r="C5" s="62"/>
      <c r="D5" s="62"/>
      <c r="E5" s="62"/>
      <c r="F5" s="62"/>
      <c r="G5" s="62"/>
      <c r="H5" s="62"/>
      <c r="I5" s="62"/>
      <c r="J5" s="62"/>
      <c r="K5" s="62"/>
      <c r="L5" s="62"/>
      <c r="M5" s="62"/>
      <c r="N5" s="62"/>
      <c r="O5" s="62"/>
      <c r="P5" s="62"/>
      <c r="Q5" s="62"/>
      <c r="R5" s="62"/>
      <c r="S5" s="69"/>
      <c r="T5" s="69"/>
      <c r="U5" s="62"/>
      <c r="V5" s="62"/>
      <c r="W5" s="62"/>
      <c r="X5" s="62"/>
      <c r="Y5" s="62"/>
      <c r="Z5" s="62"/>
      <c r="AA5" s="62"/>
      <c r="AB5" s="62"/>
      <c r="AC5" s="22"/>
    </row>
    <row r="6" spans="1:29">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22"/>
    </row>
    <row r="7" spans="1:29" ht="15" customHeight="1">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22"/>
    </row>
    <row r="10" spans="1:29">
      <c r="N10" s="341"/>
      <c r="O10" s="341"/>
      <c r="P10" s="341"/>
      <c r="Q10" s="341"/>
      <c r="S10" s="61"/>
      <c r="T10" s="61"/>
      <c r="U10" s="61"/>
    </row>
    <row r="11" spans="1:29">
      <c r="N11" s="341"/>
      <c r="O11" s="341"/>
      <c r="P11" s="341"/>
      <c r="Q11" s="341"/>
    </row>
    <row r="12" spans="1:29">
      <c r="N12" s="341"/>
      <c r="O12" s="341"/>
      <c r="P12" s="341"/>
      <c r="Q12" s="341"/>
    </row>
    <row r="13" spans="1:29">
      <c r="O13" s="187"/>
      <c r="P13" s="187"/>
      <c r="Q13" s="187"/>
      <c r="R13" s="187"/>
      <c r="S13" s="187"/>
      <c r="T13" s="187"/>
      <c r="U13" s="187"/>
      <c r="V13" s="23"/>
    </row>
    <row r="14" spans="1:29">
      <c r="O14" s="23"/>
      <c r="P14" s="23"/>
      <c r="Q14" s="23"/>
      <c r="R14" s="23"/>
      <c r="S14" s="23"/>
      <c r="T14" s="23"/>
      <c r="U14" s="23"/>
      <c r="V14" s="23"/>
    </row>
    <row r="15" spans="1:29" ht="15" customHeight="1">
      <c r="O15" s="23"/>
      <c r="P15" s="23"/>
      <c r="Q15" s="23"/>
      <c r="R15" s="23"/>
      <c r="S15" s="23"/>
      <c r="T15" s="23"/>
      <c r="U15" s="23"/>
      <c r="V15" s="23"/>
    </row>
    <row r="16" spans="1:29">
      <c r="O16" s="346"/>
      <c r="P16" s="346"/>
      <c r="Q16" s="346"/>
      <c r="R16" s="346"/>
      <c r="S16" s="346"/>
      <c r="T16" s="346"/>
      <c r="U16" s="346"/>
      <c r="V16" s="346"/>
    </row>
    <row r="17" spans="2:22">
      <c r="O17" s="346"/>
      <c r="P17" s="346"/>
      <c r="Q17" s="346"/>
      <c r="R17" s="346"/>
      <c r="S17" s="346"/>
      <c r="T17" s="346"/>
      <c r="U17" s="346"/>
      <c r="V17" s="346"/>
    </row>
    <row r="18" spans="2:22">
      <c r="O18" s="346"/>
      <c r="P18" s="346"/>
      <c r="Q18" s="346"/>
      <c r="R18" s="346"/>
      <c r="S18" s="346"/>
      <c r="T18" s="346"/>
      <c r="U18" s="346"/>
      <c r="V18" s="346"/>
    </row>
    <row r="19" spans="2:22">
      <c r="O19" s="23"/>
      <c r="P19" s="23"/>
      <c r="Q19" s="23"/>
      <c r="R19" s="23"/>
      <c r="S19" s="23"/>
      <c r="T19" s="23"/>
      <c r="U19" s="23"/>
      <c r="V19" s="23"/>
    </row>
    <row r="20" spans="2:22">
      <c r="O20" s="23"/>
      <c r="P20" s="23"/>
      <c r="Q20" s="23"/>
      <c r="R20" s="23"/>
      <c r="S20" s="23"/>
      <c r="T20" s="23"/>
      <c r="U20" s="23"/>
      <c r="V20" s="23"/>
    </row>
    <row r="21" spans="2:22">
      <c r="O21" s="187"/>
      <c r="P21" s="23"/>
      <c r="Q21" s="23"/>
      <c r="R21" s="23"/>
      <c r="S21" s="23"/>
      <c r="T21" s="23"/>
      <c r="U21" s="23"/>
      <c r="V21" s="23"/>
    </row>
    <row r="22" spans="2:22">
      <c r="O22" s="23"/>
      <c r="P22" s="23"/>
      <c r="Q22" s="23"/>
      <c r="R22" s="23"/>
      <c r="S22" s="23"/>
      <c r="T22" s="23"/>
      <c r="U22" s="23"/>
      <c r="V22" s="23"/>
    </row>
    <row r="23" spans="2:22">
      <c r="O23" s="23"/>
      <c r="P23" s="23"/>
      <c r="Q23" s="23"/>
      <c r="R23" s="23"/>
      <c r="S23" s="23"/>
      <c r="T23" s="23"/>
      <c r="U23" s="23"/>
      <c r="V23" s="23"/>
    </row>
    <row r="26" spans="2:22">
      <c r="Q26" s="23"/>
    </row>
    <row r="27" spans="2:22">
      <c r="D27" s="68"/>
      <c r="E27" s="68"/>
      <c r="F27" s="68"/>
    </row>
    <row r="28" spans="2:22" ht="48" customHeight="1">
      <c r="D28" s="68"/>
      <c r="E28" s="68"/>
      <c r="F28" s="68"/>
    </row>
    <row r="29" spans="2:22" ht="37.5" customHeight="1">
      <c r="B29" s="342" t="str">
        <f>'Controls comparison'!H6</f>
        <v>Percentage eating fruit once a day or more, boys and girls, aged 11, 13 and 15 years, British Isles nations, highest &amp; lowest HBSC region, 2013/14</v>
      </c>
      <c r="C29" s="342"/>
      <c r="D29" s="342"/>
      <c r="E29" s="342"/>
      <c r="F29" s="342"/>
      <c r="G29" s="342"/>
      <c r="H29" s="342"/>
      <c r="I29" s="342"/>
      <c r="J29" s="23"/>
      <c r="K29" s="23"/>
    </row>
    <row r="30" spans="2:22" ht="24.75" customHeight="1">
      <c r="B30" s="122"/>
      <c r="C30" s="343" t="s">
        <v>83</v>
      </c>
      <c r="D30" s="343"/>
      <c r="E30" s="344" t="s">
        <v>84</v>
      </c>
      <c r="F30" s="344"/>
      <c r="G30" s="345" t="s">
        <v>85</v>
      </c>
      <c r="H30" s="345"/>
      <c r="I30" s="23"/>
    </row>
    <row r="31" spans="2:22">
      <c r="B31" s="66" t="s">
        <v>36</v>
      </c>
      <c r="C31" s="247" t="s">
        <v>16</v>
      </c>
      <c r="D31" s="247" t="s">
        <v>17</v>
      </c>
      <c r="E31" s="247" t="s">
        <v>16</v>
      </c>
      <c r="F31" s="247" t="s">
        <v>17</v>
      </c>
      <c r="G31" s="247" t="s">
        <v>16</v>
      </c>
      <c r="H31" s="247" t="s">
        <v>17</v>
      </c>
      <c r="T31" s="64"/>
    </row>
    <row r="32" spans="2:22">
      <c r="B32" s="244" t="str">
        <f>'Controls comparison'!H8</f>
        <v>Scotland</v>
      </c>
      <c r="C32" s="119">
        <f>'Controls comparison'!D35</f>
        <v>41</v>
      </c>
      <c r="D32" s="119">
        <f>'Controls comparison'!E35</f>
        <v>51</v>
      </c>
      <c r="E32" s="119">
        <f>'Controls comparison'!F35</f>
        <v>35</v>
      </c>
      <c r="F32" s="119">
        <f>'Controls comparison'!G35</f>
        <v>39</v>
      </c>
      <c r="G32" s="119">
        <f>'Controls comparison'!H35</f>
        <v>29</v>
      </c>
      <c r="H32" s="119">
        <f>'Controls comparison'!I35</f>
        <v>36</v>
      </c>
    </row>
    <row r="33" spans="2:13">
      <c r="B33" s="244" t="str">
        <f>'Controls comparison'!H9</f>
        <v>Ireland</v>
      </c>
      <c r="C33" s="119">
        <f>'Controls comparison'!D36</f>
        <v>44</v>
      </c>
      <c r="D33" s="119">
        <f>'Controls comparison'!E36</f>
        <v>51</v>
      </c>
      <c r="E33" s="119">
        <f>'Controls comparison'!F36</f>
        <v>36</v>
      </c>
      <c r="F33" s="119">
        <f>'Controls comparison'!G36</f>
        <v>41</v>
      </c>
      <c r="G33" s="119">
        <f>'Controls comparison'!H36</f>
        <v>34</v>
      </c>
      <c r="H33" s="119">
        <f>'Controls comparison'!I36</f>
        <v>40</v>
      </c>
    </row>
    <row r="34" spans="2:13">
      <c r="B34" s="244" t="str">
        <f>'Controls comparison'!H10</f>
        <v>England</v>
      </c>
      <c r="C34" s="119">
        <f>'Controls comparison'!D37</f>
        <v>42</v>
      </c>
      <c r="D34" s="119">
        <f>'Controls comparison'!E37</f>
        <v>42</v>
      </c>
      <c r="E34" s="119">
        <f>'Controls comparison'!F37</f>
        <v>34</v>
      </c>
      <c r="F34" s="119">
        <f>'Controls comparison'!G37</f>
        <v>37</v>
      </c>
      <c r="G34" s="119">
        <f>'Controls comparison'!H37</f>
        <v>33</v>
      </c>
      <c r="H34" s="119">
        <f>'Controls comparison'!I37</f>
        <v>39</v>
      </c>
    </row>
    <row r="35" spans="2:13">
      <c r="B35" s="244" t="str">
        <f>'Controls comparison'!H11</f>
        <v>Wales</v>
      </c>
      <c r="C35" s="119">
        <f>'Controls comparison'!D38</f>
        <v>34</v>
      </c>
      <c r="D35" s="119">
        <f>'Controls comparison'!E38</f>
        <v>38</v>
      </c>
      <c r="E35" s="119">
        <f>'Controls comparison'!F38</f>
        <v>31</v>
      </c>
      <c r="F35" s="119">
        <f>'Controls comparison'!G38</f>
        <v>31</v>
      </c>
      <c r="G35" s="119">
        <f>'Controls comparison'!H38</f>
        <v>25</v>
      </c>
      <c r="H35" s="119">
        <f>'Controls comparison'!I38</f>
        <v>27</v>
      </c>
    </row>
    <row r="36" spans="2:13" ht="6" customHeight="1">
      <c r="B36" s="244"/>
      <c r="C36" s="119"/>
      <c r="D36" s="120"/>
      <c r="E36" s="121"/>
      <c r="F36" s="121"/>
      <c r="G36" s="121"/>
      <c r="H36" s="121"/>
      <c r="M36" s="249"/>
    </row>
    <row r="37" spans="2:13" ht="15" customHeight="1">
      <c r="B37" s="245" t="str">
        <f>'Controls comparison'!I13</f>
        <v>HBSC highest region:</v>
      </c>
      <c r="C37" s="217">
        <f>'Controls comparison'!D40</f>
        <v>53</v>
      </c>
      <c r="D37" s="217">
        <f>'Controls comparison'!E40</f>
        <v>62</v>
      </c>
      <c r="E37" s="217">
        <f>'Controls comparison'!F40</f>
        <v>53</v>
      </c>
      <c r="F37" s="217">
        <f>'Controls comparison'!G40</f>
        <v>61</v>
      </c>
      <c r="G37" s="217">
        <f>'Controls comparison'!H40</f>
        <v>52</v>
      </c>
      <c r="H37" s="217">
        <f>'Controls comparison'!I40</f>
        <v>65</v>
      </c>
    </row>
    <row r="38" spans="2:13" ht="15" customHeight="1">
      <c r="B38" s="245" t="str">
        <f>'Controls comparison'!I14</f>
        <v>HBSC lowest region:</v>
      </c>
      <c r="C38" s="217">
        <f>'Controls comparison'!D41</f>
        <v>15</v>
      </c>
      <c r="D38" s="217">
        <f>'Controls comparison'!E41</f>
        <v>14</v>
      </c>
      <c r="E38" s="217">
        <f>'Controls comparison'!F41</f>
        <v>10</v>
      </c>
      <c r="F38" s="217">
        <f>'Controls comparison'!G41</f>
        <v>16</v>
      </c>
      <c r="G38" s="217">
        <f>'Controls comparison'!H41</f>
        <v>9</v>
      </c>
      <c r="H38" s="217">
        <f>'Controls comparison'!I41</f>
        <v>13</v>
      </c>
    </row>
    <row r="39" spans="2:13" ht="19.5" customHeight="1">
      <c r="B39" s="246" t="str">
        <f>'Controls comparison'!H15</f>
        <v xml:space="preserve">HBSC average </v>
      </c>
      <c r="C39" s="114">
        <f>'Controls comparison'!D34</f>
        <v>41</v>
      </c>
      <c r="D39" s="114">
        <f>'Controls comparison'!E34</f>
        <v>47</v>
      </c>
      <c r="E39" s="114">
        <f>'Controls comparison'!F34</f>
        <v>34</v>
      </c>
      <c r="F39" s="114">
        <f>'Controls comparison'!G34</f>
        <v>40</v>
      </c>
      <c r="G39" s="114">
        <f>'Controls comparison'!H34</f>
        <v>29</v>
      </c>
      <c r="H39" s="114">
        <f>'Controls comparison'!I34</f>
        <v>37</v>
      </c>
      <c r="I39" s="65"/>
      <c r="J39" s="23"/>
      <c r="K39" s="23"/>
    </row>
    <row r="40" spans="2:13">
      <c r="B40" s="68" t="str">
        <f>'Controls comparison'!H5</f>
        <v>Produced by Public Health Wales Observatory, using HBSC (WHO)</v>
      </c>
    </row>
    <row r="41" spans="2:13">
      <c r="B41" s="68" t="s">
        <v>119</v>
      </c>
    </row>
    <row r="42" spans="2:13">
      <c r="B42" s="68" t="s">
        <v>150</v>
      </c>
      <c r="C42" s="68"/>
      <c r="D42" s="68"/>
      <c r="E42" s="68"/>
    </row>
    <row r="43" spans="2:13">
      <c r="B43" s="68" t="s">
        <v>207</v>
      </c>
      <c r="E43" s="226" t="s">
        <v>208</v>
      </c>
      <c r="F43" s="68"/>
    </row>
  </sheetData>
  <sheetProtection password="C3EC" sheet="1" scenarios="1"/>
  <mergeCells count="6">
    <mergeCell ref="N10:Q12"/>
    <mergeCell ref="C30:D30"/>
    <mergeCell ref="E30:F30"/>
    <mergeCell ref="G30:H30"/>
    <mergeCell ref="B29:I29"/>
    <mergeCell ref="O16:V18"/>
  </mergeCells>
  <hyperlinks>
    <hyperlink ref="E43" location="'tech guide'!A1" tooltip="Technical guide" display="e technical guide"/>
  </hyperlinks>
  <pageMargins left="0.7" right="0.7" top="0.75" bottom="0.75" header="0.3" footer="0.3"/>
  <pageSetup paperSize="9" orientation="portrait" r:id="rId1"/>
  <ignoredErrors>
    <ignoredError sqref="C32 D32:F39 C33:C39 G39:H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List Box 1">
              <controlPr defaultSize="0" autoLine="0" autoPict="0">
                <anchor>
                  <from>
                    <xdr:col>1</xdr:col>
                    <xdr:colOff>95250</xdr:colOff>
                    <xdr:row>14</xdr:row>
                    <xdr:rowOff>47625</xdr:rowOff>
                  </from>
                  <to>
                    <xdr:col>4</xdr:col>
                    <xdr:colOff>228600</xdr:colOff>
                    <xdr:row>20</xdr:row>
                    <xdr:rowOff>180975</xdr:rowOff>
                  </to>
                </anchor>
              </controlPr>
            </control>
          </mc:Choice>
        </mc:AlternateContent>
        <mc:AlternateContent xmlns:mc="http://schemas.openxmlformats.org/markup-compatibility/2006">
          <mc:Choice Requires="x14">
            <control shapeId="19458" r:id="rId5" name="List Box 2">
              <controlPr defaultSize="0" autoLine="0" autoPict="0">
                <anchor>
                  <from>
                    <xdr:col>1</xdr:col>
                    <xdr:colOff>95250</xdr:colOff>
                    <xdr:row>9</xdr:row>
                    <xdr:rowOff>142875</xdr:rowOff>
                  </from>
                  <to>
                    <xdr:col>1</xdr:col>
                    <xdr:colOff>895350</xdr:colOff>
                    <xdr:row>11</xdr:row>
                    <xdr:rowOff>47625</xdr:rowOff>
                  </to>
                </anchor>
              </controlPr>
            </control>
          </mc:Choice>
        </mc:AlternateContent>
        <mc:AlternateContent xmlns:mc="http://schemas.openxmlformats.org/markup-compatibility/2006">
          <mc:Choice Requires="x14">
            <control shapeId="19459" r:id="rId6" name="List Box 3">
              <controlPr defaultSize="0" autoLine="0" autoPict="0">
                <anchor>
                  <from>
                    <xdr:col>1</xdr:col>
                    <xdr:colOff>95250</xdr:colOff>
                    <xdr:row>11</xdr:row>
                    <xdr:rowOff>123825</xdr:rowOff>
                  </from>
                  <to>
                    <xdr:col>1</xdr:col>
                    <xdr:colOff>885825</xdr:colOff>
                    <xdr:row>13</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Q62"/>
  <sheetViews>
    <sheetView topLeftCell="A4" workbookViewId="0">
      <selection activeCell="A25" sqref="A25"/>
    </sheetView>
  </sheetViews>
  <sheetFormatPr defaultRowHeight="15"/>
  <cols>
    <col min="1" max="1" width="55.42578125" style="20" bestFit="1" customWidth="1"/>
    <col min="2" max="2" width="51.42578125" style="20" bestFit="1" customWidth="1"/>
    <col min="3" max="3" width="59" style="20" customWidth="1"/>
    <col min="4" max="4" width="23.5703125" style="20" bestFit="1" customWidth="1"/>
    <col min="5" max="5" width="12.7109375" style="20" bestFit="1" customWidth="1"/>
    <col min="6" max="6" width="28.42578125" style="20" bestFit="1" customWidth="1"/>
    <col min="7" max="7" width="28.7109375" style="20" customWidth="1"/>
    <col min="8" max="8" width="23.140625" style="20" bestFit="1" customWidth="1"/>
    <col min="9" max="9" width="19.28515625" style="20" customWidth="1"/>
    <col min="10" max="10" width="21.85546875" style="20" bestFit="1" customWidth="1"/>
    <col min="11" max="16384" width="9.140625" style="20"/>
  </cols>
  <sheetData>
    <row r="2" spans="1:17" ht="15.75" thickBot="1"/>
    <row r="3" spans="1:17">
      <c r="B3" s="33" t="s">
        <v>20</v>
      </c>
      <c r="C3" s="34"/>
      <c r="D3" s="20">
        <v>0</v>
      </c>
      <c r="E3" s="33" t="s">
        <v>33</v>
      </c>
      <c r="F3" s="35"/>
      <c r="H3" s="33" t="s">
        <v>41</v>
      </c>
      <c r="I3" s="104"/>
      <c r="J3" s="104"/>
      <c r="K3" s="104"/>
      <c r="L3" s="104"/>
      <c r="M3" s="104"/>
      <c r="N3" s="104"/>
      <c r="O3" s="104"/>
      <c r="P3" s="104"/>
      <c r="Q3" s="35"/>
    </row>
    <row r="4" spans="1:17">
      <c r="A4" s="28" t="s">
        <v>232</v>
      </c>
      <c r="B4" s="28" t="s">
        <v>22</v>
      </c>
      <c r="C4" s="29">
        <v>1</v>
      </c>
      <c r="E4" s="28" t="s">
        <v>42</v>
      </c>
      <c r="F4" s="29">
        <v>1</v>
      </c>
      <c r="H4" s="105" t="str">
        <f>"Percentage "&amp;G13&amp;", "&amp;F14&amp;", aged "&amp;F15&amp;", British Isles nations, highest &amp; lowest HBSC region, 2013/14"</f>
        <v>Percentage eating fruit once a day or more, boys, aged 11, British Isles nations, highest &amp; lowest HBSC region, 2013/14</v>
      </c>
      <c r="I4" s="23"/>
      <c r="J4" s="23"/>
      <c r="K4" s="23"/>
      <c r="L4" s="23"/>
      <c r="M4" s="23"/>
      <c r="N4" s="23"/>
      <c r="O4" s="23"/>
      <c r="P4" s="23"/>
      <c r="Q4" s="29"/>
    </row>
    <row r="5" spans="1:17" ht="15.75" thickBot="1">
      <c r="A5" s="28" t="s">
        <v>233</v>
      </c>
      <c r="B5" s="28" t="s">
        <v>23</v>
      </c>
      <c r="C5" s="29">
        <v>2</v>
      </c>
      <c r="E5" s="30" t="s">
        <v>43</v>
      </c>
      <c r="F5" s="32">
        <v>2</v>
      </c>
      <c r="H5" s="28" t="s">
        <v>101</v>
      </c>
      <c r="I5" s="23"/>
      <c r="J5" s="23"/>
      <c r="K5" s="23"/>
      <c r="L5" s="23"/>
      <c r="M5" s="23"/>
      <c r="N5" s="23"/>
      <c r="O5" s="23"/>
      <c r="P5" s="23"/>
      <c r="Q5" s="29"/>
    </row>
    <row r="6" spans="1:17" ht="15.75" thickBot="1">
      <c r="A6" s="28" t="s">
        <v>234</v>
      </c>
      <c r="B6" s="28" t="s">
        <v>24</v>
      </c>
      <c r="C6" s="29">
        <v>3</v>
      </c>
      <c r="H6" s="28" t="str">
        <f>"Percentage "&amp;G13&amp;", "&amp;E4&amp;" and "&amp;E5&amp;", aged 11, 13 and 15 years, British Isles nations, highest &amp; lowest HBSC region, 2013/14"</f>
        <v>Percentage eating fruit once a day or more, boys and girls, aged 11, 13 and 15 years, British Isles nations, highest &amp; lowest HBSC region, 2013/14</v>
      </c>
      <c r="I6" s="23"/>
      <c r="J6" s="23"/>
      <c r="K6" s="23"/>
      <c r="L6" s="23"/>
      <c r="M6" s="23"/>
      <c r="N6" s="23"/>
      <c r="O6" s="23"/>
      <c r="P6" s="23"/>
      <c r="Q6" s="29"/>
    </row>
    <row r="7" spans="1:17">
      <c r="A7" s="28" t="s">
        <v>235</v>
      </c>
      <c r="B7" s="28" t="s">
        <v>25</v>
      </c>
      <c r="C7" s="29">
        <v>4</v>
      </c>
      <c r="E7" s="33" t="s">
        <v>82</v>
      </c>
      <c r="F7" s="35"/>
      <c r="H7" s="28" t="str">
        <f>"HBSC average = "&amp;D22&amp;""</f>
        <v>HBSC average = 41</v>
      </c>
      <c r="I7" s="23"/>
      <c r="J7" t="str">
        <f>IF(L22&gt;D3,"HBSC average = "&amp;L22&amp;"","")</f>
        <v>HBSC average = 41</v>
      </c>
      <c r="K7" s="23"/>
      <c r="L7" s="23"/>
      <c r="M7" s="23"/>
      <c r="N7" s="23"/>
      <c r="O7" s="23"/>
      <c r="P7" s="23"/>
      <c r="Q7" s="29"/>
    </row>
    <row r="8" spans="1:17">
      <c r="A8" s="28" t="s">
        <v>236</v>
      </c>
      <c r="B8" s="28" t="s">
        <v>157</v>
      </c>
      <c r="C8" s="29">
        <v>5</v>
      </c>
      <c r="E8" s="28">
        <v>11</v>
      </c>
      <c r="F8" s="29">
        <v>1</v>
      </c>
      <c r="H8" s="28" t="s">
        <v>12</v>
      </c>
      <c r="I8" s="23"/>
      <c r="J8" s="23"/>
      <c r="K8" s="23"/>
      <c r="L8" s="23"/>
      <c r="M8" s="23"/>
      <c r="N8" s="23"/>
      <c r="O8" s="23"/>
      <c r="P8" s="23"/>
      <c r="Q8" s="29"/>
    </row>
    <row r="9" spans="1:17">
      <c r="A9" s="134" t="s">
        <v>245</v>
      </c>
      <c r="B9" s="134" t="s">
        <v>26</v>
      </c>
      <c r="C9" s="29">
        <v>6</v>
      </c>
      <c r="E9" s="28">
        <v>13</v>
      </c>
      <c r="F9" s="60">
        <v>2</v>
      </c>
      <c r="H9" s="28" t="s">
        <v>18</v>
      </c>
      <c r="I9" s="23" t="s">
        <v>83</v>
      </c>
      <c r="J9" s="23" t="s">
        <v>16</v>
      </c>
      <c r="K9" s="23"/>
      <c r="L9" s="23"/>
      <c r="M9" s="23"/>
      <c r="N9" s="23"/>
      <c r="O9" s="23"/>
      <c r="P9" s="23"/>
      <c r="Q9" s="29"/>
    </row>
    <row r="10" spans="1:17" ht="15.75" thickBot="1">
      <c r="A10" s="134" t="s">
        <v>237</v>
      </c>
      <c r="B10" s="134" t="s">
        <v>149</v>
      </c>
      <c r="C10" s="29">
        <v>7</v>
      </c>
      <c r="E10" s="30">
        <v>15</v>
      </c>
      <c r="F10" s="106">
        <v>3</v>
      </c>
      <c r="H10" s="156" t="s">
        <v>13</v>
      </c>
      <c r="I10" s="23" t="s">
        <v>84</v>
      </c>
      <c r="J10" s="23" t="s">
        <v>17</v>
      </c>
      <c r="K10" s="23"/>
      <c r="L10" s="23"/>
      <c r="M10" s="23"/>
      <c r="N10" s="23"/>
      <c r="O10" s="23"/>
      <c r="P10" s="23"/>
      <c r="Q10" s="29"/>
    </row>
    <row r="11" spans="1:17" ht="15.75" thickBot="1">
      <c r="A11" s="149" t="s">
        <v>238</v>
      </c>
      <c r="B11" s="149" t="s">
        <v>185</v>
      </c>
      <c r="C11" s="29">
        <v>8</v>
      </c>
      <c r="H11" s="156" t="s">
        <v>14</v>
      </c>
      <c r="I11" s="23" t="s">
        <v>85</v>
      </c>
      <c r="J11" s="23"/>
      <c r="K11" s="23"/>
      <c r="L11" s="23"/>
      <c r="M11" s="23"/>
      <c r="N11" s="23"/>
      <c r="O11" s="23"/>
      <c r="P11" s="23"/>
      <c r="Q11" s="29"/>
    </row>
    <row r="12" spans="1:17">
      <c r="A12" s="134" t="s">
        <v>244</v>
      </c>
      <c r="B12" s="134" t="s">
        <v>209</v>
      </c>
      <c r="C12" s="29">
        <v>9</v>
      </c>
      <c r="E12" s="33" t="s">
        <v>21</v>
      </c>
      <c r="F12" s="35"/>
      <c r="H12" s="28"/>
      <c r="I12" s="23"/>
      <c r="J12" s="23"/>
      <c r="K12" s="23"/>
      <c r="L12" s="23"/>
      <c r="M12" s="23"/>
      <c r="N12" s="23"/>
      <c r="O12" s="23"/>
      <c r="P12" s="23"/>
      <c r="Q12" s="29"/>
    </row>
    <row r="13" spans="1:17">
      <c r="A13" s="28" t="s">
        <v>239</v>
      </c>
      <c r="B13" s="28" t="s">
        <v>31</v>
      </c>
      <c r="C13" s="29">
        <v>10</v>
      </c>
      <c r="E13" s="28">
        <v>1</v>
      </c>
      <c r="F13" s="29" t="str">
        <f>TRIM(INDEX(B4:B14,MATCH(E13,C4:C14,0)))</f>
        <v>Eating fruit once a day or more</v>
      </c>
      <c r="G13" s="29" t="str">
        <f>TRIM(INDEX(A4:A14,MATCH(E13,C4:C14,0)))</f>
        <v>eating fruit once a day or more</v>
      </c>
      <c r="H13" s="115" t="str">
        <f>VLOOKUP(C28,' comparison data '!$E$5:$J$556,6,0)</f>
        <v>Canada &amp; Belgium (Wallonia)</v>
      </c>
      <c r="I13" s="28" t="s">
        <v>179</v>
      </c>
      <c r="J13" s="23"/>
      <c r="K13" s="23"/>
      <c r="L13" s="23"/>
      <c r="M13" s="23"/>
      <c r="N13" s="23"/>
      <c r="O13" s="23"/>
      <c r="P13" s="23"/>
      <c r="Q13" s="29"/>
    </row>
    <row r="14" spans="1:17" ht="15.75" thickBot="1">
      <c r="A14" s="135" t="s">
        <v>240</v>
      </c>
      <c r="B14" s="135" t="s">
        <v>19</v>
      </c>
      <c r="C14" s="29">
        <v>11</v>
      </c>
      <c r="E14" s="28">
        <v>1</v>
      </c>
      <c r="F14" s="29" t="str">
        <f>INDEX(E4:E5,MATCH(E14,F4:F5,0))</f>
        <v>boys</v>
      </c>
      <c r="H14" s="115" t="str">
        <f>VLOOKUP(C29,' comparison data '!$E$5:$J$556,6,0)</f>
        <v>Greenland</v>
      </c>
      <c r="I14" s="28" t="s">
        <v>180</v>
      </c>
      <c r="J14" s="23"/>
      <c r="K14" s="23"/>
      <c r="L14" s="23"/>
      <c r="M14" s="23"/>
      <c r="N14" s="23"/>
      <c r="O14" s="23"/>
      <c r="P14" s="23"/>
      <c r="Q14" s="29"/>
    </row>
    <row r="15" spans="1:17" ht="15.75" thickBot="1">
      <c r="E15" s="107">
        <v>1</v>
      </c>
      <c r="F15" s="32">
        <f>INDEX(E8:E10,MATCH(E15,F8:F10,0))</f>
        <v>11</v>
      </c>
      <c r="H15" s="107" t="s">
        <v>88</v>
      </c>
      <c r="I15" s="31"/>
      <c r="J15" s="31"/>
      <c r="K15" s="31"/>
      <c r="L15" s="31"/>
      <c r="M15" s="31"/>
      <c r="N15" s="31"/>
      <c r="O15" s="31"/>
      <c r="P15" s="31"/>
      <c r="Q15" s="32"/>
    </row>
    <row r="16" spans="1:17" ht="15.75" thickBot="1"/>
    <row r="17" spans="2:12">
      <c r="E17" s="33" t="s">
        <v>40</v>
      </c>
      <c r="F17" s="34"/>
      <c r="H17" s="338"/>
      <c r="I17" s="24"/>
      <c r="J17" s="24"/>
    </row>
    <row r="18" spans="2:12" ht="15.75" thickBot="1">
      <c r="E18" s="30" t="str">
        <f>CONCATENATE(F13,"",F14,"",F15)</f>
        <v>Eating fruit once a day or moreboys11</v>
      </c>
      <c r="F18" s="32"/>
      <c r="H18" s="24"/>
      <c r="I18" s="24"/>
      <c r="J18" s="24"/>
    </row>
    <row r="19" spans="2:12" ht="15.75" thickBot="1">
      <c r="G19" s="23"/>
      <c r="H19" s="24"/>
      <c r="I19" s="24"/>
      <c r="J19" s="24"/>
      <c r="K19" s="24"/>
      <c r="L19" s="22"/>
    </row>
    <row r="20" spans="2:12">
      <c r="B20" s="42" t="s">
        <v>32</v>
      </c>
      <c r="C20" s="40"/>
      <c r="D20" s="41"/>
      <c r="E20" s="24"/>
      <c r="F20" s="24"/>
      <c r="G20" s="24"/>
      <c r="H20" s="24"/>
      <c r="I20" s="23"/>
      <c r="J20" s="24"/>
      <c r="K20" s="21"/>
      <c r="L20" s="22"/>
    </row>
    <row r="21" spans="2:12" ht="15.75" thickBot="1">
      <c r="B21" s="37" t="s">
        <v>36</v>
      </c>
      <c r="C21" s="38" t="s">
        <v>35</v>
      </c>
      <c r="D21" s="39" t="s">
        <v>37</v>
      </c>
      <c r="E21" s="12"/>
      <c r="F21" s="21"/>
      <c r="G21" s="21"/>
      <c r="H21" s="21"/>
      <c r="I21" s="21"/>
      <c r="J21" s="21"/>
      <c r="K21" s="23"/>
    </row>
    <row r="22" spans="2:12" ht="15.75" thickBot="1">
      <c r="B22" s="110" t="s">
        <v>69</v>
      </c>
      <c r="C22" s="23" t="str">
        <f>TRIM('Controls comparison'!$E$18&amp;""&amp;'Controls comparison'!B22)</f>
        <v>Eating fruit once a day or moreboys11HBSC_MEMBER</v>
      </c>
      <c r="D22" s="115">
        <f>VLOOKUP(C22,' comparison data '!$E$5:$G$556,3,0)</f>
        <v>41</v>
      </c>
      <c r="E22" s="117">
        <f>VLOOKUP($C$22,' comparison data '!$E$5:$G$556,3,0)</f>
        <v>41</v>
      </c>
      <c r="F22" s="118">
        <f>VLOOKUP($C$22,' comparison data '!$E$5:$G$556,3,0)</f>
        <v>41</v>
      </c>
      <c r="G22" s="118">
        <f>VLOOKUP($C$22,' comparison data '!$E$5:$G$556,3,0)</f>
        <v>41</v>
      </c>
      <c r="H22" s="118">
        <f>VLOOKUP($C$22,' comparison data '!$E$5:$G$556,3,0)</f>
        <v>41</v>
      </c>
      <c r="I22" s="118">
        <f>VLOOKUP($C$22,' comparison data '!$E$5:$G$556,3,0)</f>
        <v>41</v>
      </c>
      <c r="J22" s="118">
        <f>VLOOKUP($C$22,' comparison data '!$E$5:$G$556,3,0)</f>
        <v>41</v>
      </c>
      <c r="K22" s="23"/>
      <c r="L22" s="20">
        <f>VLOOKUP(C22,' comparison data '!$E$5:$H$556,4,0)</f>
        <v>41</v>
      </c>
    </row>
    <row r="23" spans="2:12">
      <c r="B23" s="111" t="s">
        <v>77</v>
      </c>
      <c r="C23" s="23" t="str">
        <f>TRIM('Controls comparison'!$E$18&amp;""&amp;'Controls comparison'!B23)</f>
        <v>Eating fruit once a day or moreboys11United Kingdom (Scotland)</v>
      </c>
      <c r="D23" s="115">
        <f>VLOOKUP(C23,' comparison data '!$E$5:$G$556,3,0)</f>
        <v>41</v>
      </c>
      <c r="F23" s="24"/>
      <c r="G23" s="21"/>
      <c r="H23" s="23"/>
      <c r="I23" s="23"/>
      <c r="J23" s="23"/>
      <c r="K23" s="23"/>
    </row>
    <row r="24" spans="2:12">
      <c r="B24" s="111" t="s">
        <v>18</v>
      </c>
      <c r="C24" s="23" t="str">
        <f>TRIM('Controls comparison'!$E$18&amp;""&amp;'Controls comparison'!B24)</f>
        <v>Eating fruit once a day or moreboys11Ireland</v>
      </c>
      <c r="D24" s="115">
        <f>VLOOKUP(C24,' comparison data '!$E$5:$G$556,3,0)</f>
        <v>44</v>
      </c>
      <c r="F24" s="24"/>
      <c r="G24" s="21"/>
      <c r="H24" s="23"/>
      <c r="I24" s="23"/>
      <c r="J24" s="23"/>
      <c r="K24" s="23"/>
    </row>
    <row r="25" spans="2:12">
      <c r="B25" s="112" t="s">
        <v>78</v>
      </c>
      <c r="C25" s="23" t="str">
        <f>TRIM('Controls comparison'!$E$18&amp;""&amp;'Controls comparison'!B25)</f>
        <v>Eating fruit once a day or moreboys11United Kingdom (England)</v>
      </c>
      <c r="D25" s="115">
        <f>VLOOKUP(C25,' comparison data '!$E$5:$G$556,3,0)</f>
        <v>42</v>
      </c>
      <c r="F25" s="24"/>
      <c r="G25" s="21"/>
      <c r="H25" s="23"/>
      <c r="I25" s="23"/>
      <c r="J25" s="23"/>
      <c r="K25" s="23"/>
    </row>
    <row r="26" spans="2:12">
      <c r="B26" s="111" t="s">
        <v>79</v>
      </c>
      <c r="C26" s="23" t="str">
        <f>TRIM('Controls comparison'!$E$18&amp;""&amp;'Controls comparison'!B26)</f>
        <v>Eating fruit once a day or moreboys11United Kingdom (Wales)</v>
      </c>
      <c r="D26" s="115">
        <f>VLOOKUP(C26,' comparison data '!$E$5:$G$556,3,0)</f>
        <v>34</v>
      </c>
      <c r="F26" s="24"/>
      <c r="G26" s="21"/>
      <c r="H26" s="23"/>
      <c r="I26" s="23"/>
      <c r="J26" s="23"/>
      <c r="K26" s="23"/>
    </row>
    <row r="27" spans="2:12">
      <c r="B27" s="112"/>
      <c r="C27" s="23" t="str">
        <f>TRIM('Controls comparison'!$E$18&amp;""&amp;'Controls comparison'!B27)</f>
        <v>Eating fruit once a day or moreboys11</v>
      </c>
      <c r="D27" s="115"/>
      <c r="E27" s="157" t="s">
        <v>159</v>
      </c>
      <c r="F27" s="24"/>
      <c r="G27" s="21"/>
      <c r="H27" s="23"/>
      <c r="I27" s="23"/>
      <c r="J27" s="23"/>
      <c r="K27" s="23"/>
    </row>
    <row r="28" spans="2:12">
      <c r="B28" s="112" t="s">
        <v>80</v>
      </c>
      <c r="C28" s="23" t="str">
        <f>TRIM('Controls comparison'!$E$18&amp;""&amp;'Controls comparison'!B28)</f>
        <v>Eating fruit once a day or moreboys11Highest</v>
      </c>
      <c r="D28" s="115">
        <f>VLOOKUP(C28,' comparison data '!$E$5:$G$556,3,0)</f>
        <v>53</v>
      </c>
      <c r="F28" s="24"/>
      <c r="G28" s="21"/>
      <c r="H28" s="23"/>
      <c r="I28" s="23"/>
      <c r="J28" s="23"/>
      <c r="K28" s="23"/>
    </row>
    <row r="29" spans="2:12" ht="15.75" thickBot="1">
      <c r="B29" s="113" t="s">
        <v>81</v>
      </c>
      <c r="C29" s="31" t="str">
        <f>TRIM('Controls comparison'!$E$18&amp;""&amp;'Controls comparison'!B29)</f>
        <v>Eating fruit once a day or moreboys11Lowest</v>
      </c>
      <c r="D29" s="116">
        <f>VLOOKUP(C29,' comparison data '!$E$5:$G$556,3,0)</f>
        <v>15</v>
      </c>
      <c r="F29" s="23"/>
      <c r="G29" s="23"/>
      <c r="H29" s="23"/>
      <c r="I29" s="23"/>
      <c r="J29" s="23"/>
    </row>
    <row r="30" spans="2:12">
      <c r="E30" s="24"/>
      <c r="F30" s="24"/>
    </row>
    <row r="31" spans="2:12" ht="15.75" thickBot="1"/>
    <row r="32" spans="2:12">
      <c r="B32" s="42" t="s">
        <v>45</v>
      </c>
      <c r="C32" s="40"/>
      <c r="D32" s="347" t="s">
        <v>83</v>
      </c>
      <c r="E32" s="347"/>
      <c r="F32" s="347" t="s">
        <v>84</v>
      </c>
      <c r="G32" s="347"/>
      <c r="H32" s="347" t="s">
        <v>85</v>
      </c>
      <c r="I32" s="348"/>
    </row>
    <row r="33" spans="1:9">
      <c r="B33" s="37" t="s">
        <v>36</v>
      </c>
      <c r="C33" s="23" t="s">
        <v>46</v>
      </c>
      <c r="D33" s="38" t="s">
        <v>16</v>
      </c>
      <c r="E33" s="38" t="s">
        <v>0</v>
      </c>
      <c r="F33" s="38" t="s">
        <v>16</v>
      </c>
      <c r="G33" s="38" t="s">
        <v>0</v>
      </c>
      <c r="H33" s="38" t="s">
        <v>16</v>
      </c>
      <c r="I33" s="109" t="s">
        <v>0</v>
      </c>
    </row>
    <row r="34" spans="1:9">
      <c r="B34" s="110" t="s">
        <v>69</v>
      </c>
      <c r="C34" s="23" t="str">
        <f t="shared" ref="C34:C41" si="0">TRIM(CONCATENATE($F$13,"",B34))</f>
        <v>Eating fruit once a day or moreHBSC_MEMBER</v>
      </c>
      <c r="D34" s="23">
        <f>VLOOKUP(C34,' comparison data '!$F$5:$G$76,2,0)</f>
        <v>41</v>
      </c>
      <c r="E34" s="23">
        <f>VLOOKUP(C34,' comparison data '!$F$77:$G$172,2,0)</f>
        <v>47</v>
      </c>
      <c r="F34" s="23">
        <f>VLOOKUP(C34,' comparison data '!$F$173:$G$260,2,0)</f>
        <v>34</v>
      </c>
      <c r="G34" s="23">
        <f>VLOOKUP(C34,' comparison data '!$F$269:$G$364,2,0)</f>
        <v>40</v>
      </c>
      <c r="H34" s="23">
        <f>VLOOKUP(C34,' comparison data '!$F$365:$G$460,2,0)</f>
        <v>29</v>
      </c>
      <c r="I34" s="29">
        <f>VLOOKUP(C34,' comparison data '!$F$461:$G$556,2,0)</f>
        <v>37</v>
      </c>
    </row>
    <row r="35" spans="1:9">
      <c r="B35" s="111" t="s">
        <v>77</v>
      </c>
      <c r="C35" s="23" t="str">
        <f t="shared" si="0"/>
        <v>Eating fruit once a day or moreUnited Kingdom (Scotland)</v>
      </c>
      <c r="D35" s="23">
        <f>VLOOKUP(C35,' comparison data '!$F$5:$G$76,2,0)</f>
        <v>41</v>
      </c>
      <c r="E35" s="23">
        <f>VLOOKUP(C35,' comparison data '!$F$77:$G$172,2,0)</f>
        <v>51</v>
      </c>
      <c r="F35" s="23">
        <f>VLOOKUP(C35,' comparison data '!$F$173:$G$260,2,0)</f>
        <v>35</v>
      </c>
      <c r="G35" s="23">
        <f>VLOOKUP(C35,' comparison data '!$F$269:$G$364,2,0)</f>
        <v>39</v>
      </c>
      <c r="H35" s="23">
        <f>VLOOKUP(C35,' comparison data '!$F$365:$G$460,2,0)</f>
        <v>29</v>
      </c>
      <c r="I35" s="29">
        <f>VLOOKUP(C35,' comparison data '!$F$461:$G$556,2,0)</f>
        <v>36</v>
      </c>
    </row>
    <row r="36" spans="1:9">
      <c r="B36" s="111" t="s">
        <v>18</v>
      </c>
      <c r="C36" s="23" t="str">
        <f t="shared" si="0"/>
        <v>Eating fruit once a day or moreIreland</v>
      </c>
      <c r="D36" s="23">
        <f>VLOOKUP(C36,' comparison data '!$F$5:$G$76,2,0)</f>
        <v>44</v>
      </c>
      <c r="E36" s="23">
        <f>VLOOKUP(C36,' comparison data '!$F$77:$G$172,2,0)</f>
        <v>51</v>
      </c>
      <c r="F36" s="23">
        <f>VLOOKUP(C36,' comparison data '!$F$173:$G$260,2,0)</f>
        <v>36</v>
      </c>
      <c r="G36" s="23">
        <f>VLOOKUP(C36,' comparison data '!$F$269:$G$364,2,0)</f>
        <v>41</v>
      </c>
      <c r="H36" s="23">
        <f>VLOOKUP(C36,' comparison data '!$F$365:$G$460,2,0)</f>
        <v>34</v>
      </c>
      <c r="I36" s="29">
        <f>VLOOKUP(C36,' comparison data '!$F$461:$G$556,2,0)</f>
        <v>40</v>
      </c>
    </row>
    <row r="37" spans="1:9">
      <c r="B37" s="112" t="s">
        <v>78</v>
      </c>
      <c r="C37" s="23" t="str">
        <f t="shared" si="0"/>
        <v>Eating fruit once a day or moreUnited Kingdom (England)</v>
      </c>
      <c r="D37" s="23">
        <f>VLOOKUP(C37,' comparison data '!$F$5:$G$76,2,0)</f>
        <v>42</v>
      </c>
      <c r="E37" s="23">
        <f>VLOOKUP(C37,' comparison data '!$F$77:$G$172,2,0)</f>
        <v>42</v>
      </c>
      <c r="F37" s="23">
        <f>VLOOKUP(C37,' comparison data '!$F$173:$G$260,2,0)</f>
        <v>34</v>
      </c>
      <c r="G37" s="23">
        <f>VLOOKUP(C37,' comparison data '!$F$269:$G$364,2,0)</f>
        <v>37</v>
      </c>
      <c r="H37" s="23">
        <f>VLOOKUP(C37,' comparison data '!$F$365:$G$460,2,0)</f>
        <v>33</v>
      </c>
      <c r="I37" s="29">
        <f>VLOOKUP(C37,' comparison data '!$F$461:$G$556,2,0)</f>
        <v>39</v>
      </c>
    </row>
    <row r="38" spans="1:9">
      <c r="B38" s="111" t="s">
        <v>79</v>
      </c>
      <c r="C38" s="23" t="str">
        <f t="shared" si="0"/>
        <v>Eating fruit once a day or moreUnited Kingdom (Wales)</v>
      </c>
      <c r="D38" s="23">
        <f>VLOOKUP(C38,' comparison data '!$F$5:$G$76,2,0)</f>
        <v>34</v>
      </c>
      <c r="E38" s="23">
        <f>VLOOKUP(C38,' comparison data '!$F$77:$G$172,2,0)</f>
        <v>38</v>
      </c>
      <c r="F38" s="23">
        <f>VLOOKUP(C38,' comparison data '!$F$173:$G$260,2,0)</f>
        <v>31</v>
      </c>
      <c r="G38" s="23">
        <f>VLOOKUP(C38,' comparison data '!$F$269:$G$364,2,0)</f>
        <v>31</v>
      </c>
      <c r="H38" s="23">
        <f>VLOOKUP(C38,' comparison data '!$F$365:$G$460,2,0)</f>
        <v>25</v>
      </c>
      <c r="I38" s="29">
        <f>VLOOKUP(C38,' comparison data '!$F$461:$G$556,2,0)</f>
        <v>27</v>
      </c>
    </row>
    <row r="39" spans="1:9">
      <c r="B39" s="112"/>
      <c r="C39" s="23" t="str">
        <f t="shared" si="0"/>
        <v>Eating fruit once a day or more</v>
      </c>
      <c r="D39" s="23" t="e">
        <f>VLOOKUP(C39,' comparison data '!$F$5:$G$76,2,0)</f>
        <v>#N/A</v>
      </c>
      <c r="E39" s="23" t="e">
        <f>VLOOKUP(C39,' comparison data '!$F$77:$G$172,2,0)</f>
        <v>#N/A</v>
      </c>
      <c r="F39" s="23" t="e">
        <f>VLOOKUP(C39,' comparison data '!$F$173:$G$260,2,0)</f>
        <v>#N/A</v>
      </c>
      <c r="G39" s="23" t="e">
        <f>VLOOKUP(C39,' comparison data '!$F$269:$G$364,2,0)</f>
        <v>#N/A</v>
      </c>
      <c r="H39" s="23" t="e">
        <f>VLOOKUP(C39,' comparison data '!$F$365:$G$460,2,0)</f>
        <v>#N/A</v>
      </c>
      <c r="I39" s="29" t="e">
        <f>VLOOKUP(C39,' comparison data '!$F$461:$G$556,2,0)</f>
        <v>#N/A</v>
      </c>
    </row>
    <row r="40" spans="1:9">
      <c r="B40" s="112" t="s">
        <v>80</v>
      </c>
      <c r="C40" s="23" t="str">
        <f t="shared" si="0"/>
        <v>Eating fruit once a day or moreHighest</v>
      </c>
      <c r="D40" s="23">
        <f>VLOOKUP(C40,' comparison data '!$F$5:$G$76,2,0)</f>
        <v>53</v>
      </c>
      <c r="E40" s="23">
        <f>VLOOKUP(C40,' comparison data '!$F$77:$G$172,2,0)</f>
        <v>62</v>
      </c>
      <c r="F40" s="23">
        <f>VLOOKUP(C40,' comparison data '!$F$173:$G$260,2,0)</f>
        <v>53</v>
      </c>
      <c r="G40" s="23">
        <f>VLOOKUP(C40,' comparison data '!$F$269:$G$364,2,0)</f>
        <v>61</v>
      </c>
      <c r="H40" s="23">
        <f>VLOOKUP(C40,' comparison data '!$F$365:$G$460,2,0)</f>
        <v>52</v>
      </c>
      <c r="I40" s="29">
        <f>VLOOKUP(C40,' comparison data '!$F$461:$G$556,2,0)</f>
        <v>65</v>
      </c>
    </row>
    <row r="41" spans="1:9" ht="15.75" thickBot="1">
      <c r="B41" s="113" t="s">
        <v>81</v>
      </c>
      <c r="C41" s="31" t="str">
        <f t="shared" si="0"/>
        <v>Eating fruit once a day or moreLowest</v>
      </c>
      <c r="D41" s="31">
        <f>VLOOKUP(C41,' comparison data '!$F$5:$G$76,2,0)</f>
        <v>15</v>
      </c>
      <c r="E41" s="31">
        <f>VLOOKUP(C41,' comparison data '!$F$77:$G$172,2,0)</f>
        <v>14</v>
      </c>
      <c r="F41" s="31">
        <f>VLOOKUP(C41,' comparison data '!$F$173:$G$260,2,0)</f>
        <v>10</v>
      </c>
      <c r="G41" s="31">
        <f>VLOOKUP(C41,' comparison data '!$F$269:$G$364,2,0)</f>
        <v>16</v>
      </c>
      <c r="H41" s="31">
        <f>VLOOKUP(C41,' comparison data '!$F$365:$G$460,2,0)</f>
        <v>9</v>
      </c>
      <c r="I41" s="32">
        <f>VLOOKUP(C41,' comparison data '!$F$461:$G$556,2,0)</f>
        <v>13</v>
      </c>
    </row>
    <row r="42" spans="1:9">
      <c r="A42" s="24"/>
      <c r="B42" s="24"/>
      <c r="C42" s="24"/>
      <c r="D42" s="24"/>
      <c r="E42" s="24"/>
      <c r="F42" s="24"/>
      <c r="G42" s="24"/>
    </row>
    <row r="43" spans="1:9">
      <c r="A43" s="24"/>
      <c r="B43" s="338"/>
      <c r="C43" s="338"/>
      <c r="D43" s="24"/>
      <c r="E43" s="338"/>
      <c r="F43" s="24"/>
      <c r="G43" s="24"/>
    </row>
    <row r="44" spans="1:9">
      <c r="A44" s="24"/>
      <c r="B44" s="24"/>
      <c r="C44" s="24"/>
      <c r="D44" s="24"/>
      <c r="E44" s="24"/>
      <c r="F44" s="24"/>
      <c r="G44" s="24"/>
    </row>
    <row r="45" spans="1:9">
      <c r="A45" s="24"/>
      <c r="B45" s="24"/>
      <c r="C45" s="24"/>
      <c r="D45" s="24"/>
      <c r="E45" s="24"/>
      <c r="F45" s="24"/>
      <c r="G45" s="24"/>
    </row>
    <row r="46" spans="1:9">
      <c r="A46" s="24"/>
      <c r="B46" s="24"/>
      <c r="C46" s="24"/>
      <c r="D46" s="24"/>
      <c r="E46" s="24"/>
      <c r="F46" s="24"/>
      <c r="G46" s="24"/>
    </row>
    <row r="47" spans="1:9">
      <c r="A47" s="24"/>
      <c r="B47" s="24"/>
      <c r="C47" s="24"/>
      <c r="D47" s="24"/>
      <c r="E47" s="338"/>
      <c r="F47" s="24"/>
      <c r="G47" s="24"/>
    </row>
    <row r="48" spans="1:9">
      <c r="A48" s="24"/>
      <c r="B48" s="24"/>
      <c r="C48" s="24"/>
      <c r="D48" s="24"/>
      <c r="E48" s="24"/>
      <c r="F48" s="24"/>
      <c r="G48" s="24"/>
    </row>
    <row r="49" spans="1:7">
      <c r="A49" s="24"/>
      <c r="B49" s="339"/>
      <c r="C49" s="24"/>
      <c r="D49" s="24"/>
      <c r="E49" s="24"/>
      <c r="F49" s="24"/>
      <c r="G49" s="24"/>
    </row>
    <row r="50" spans="1:7">
      <c r="A50" s="24"/>
      <c r="B50" s="339"/>
      <c r="C50" s="24"/>
      <c r="D50" s="24"/>
      <c r="E50" s="24"/>
      <c r="F50" s="24"/>
      <c r="G50" s="24"/>
    </row>
    <row r="51" spans="1:7">
      <c r="A51" s="24"/>
      <c r="B51" s="3"/>
      <c r="C51" s="24"/>
      <c r="D51" s="24"/>
      <c r="E51" s="24"/>
      <c r="F51" s="24"/>
      <c r="G51" s="24"/>
    </row>
    <row r="52" spans="1:7">
      <c r="A52" s="24"/>
      <c r="B52" s="339"/>
      <c r="C52" s="24"/>
      <c r="D52" s="24"/>
      <c r="E52" s="338"/>
      <c r="F52" s="24"/>
      <c r="G52" s="24"/>
    </row>
    <row r="53" spans="1:7">
      <c r="A53" s="24"/>
      <c r="B53" s="24"/>
      <c r="C53" s="24"/>
      <c r="D53" s="24"/>
      <c r="E53" s="24"/>
      <c r="F53" s="24"/>
      <c r="G53" s="24"/>
    </row>
    <row r="54" spans="1:7">
      <c r="A54" s="24"/>
      <c r="B54" s="339"/>
      <c r="C54" s="24"/>
      <c r="D54" s="24"/>
      <c r="E54" s="24"/>
      <c r="F54" s="24"/>
      <c r="G54" s="24"/>
    </row>
    <row r="55" spans="1:7">
      <c r="A55" s="24"/>
      <c r="B55" s="24"/>
      <c r="C55" s="24"/>
      <c r="D55" s="24"/>
      <c r="E55" s="24"/>
      <c r="F55" s="24"/>
      <c r="G55" s="24"/>
    </row>
    <row r="56" spans="1:7">
      <c r="A56" s="24"/>
      <c r="B56" s="24"/>
      <c r="C56" s="24"/>
      <c r="D56" s="24"/>
      <c r="E56" s="24"/>
      <c r="F56" s="24"/>
      <c r="G56" s="24"/>
    </row>
    <row r="57" spans="1:7">
      <c r="A57" s="24"/>
      <c r="B57" s="24"/>
      <c r="C57" s="24"/>
      <c r="D57" s="24"/>
      <c r="E57" s="338"/>
      <c r="F57" s="338"/>
      <c r="G57" s="24"/>
    </row>
    <row r="58" spans="1:7">
      <c r="A58" s="24"/>
      <c r="B58" s="24"/>
      <c r="C58" s="24"/>
      <c r="D58" s="24"/>
      <c r="E58" s="24"/>
      <c r="F58" s="24"/>
      <c r="G58" s="24"/>
    </row>
    <row r="59" spans="1:7">
      <c r="A59" s="24"/>
      <c r="B59" s="24"/>
      <c r="C59" s="24"/>
      <c r="D59" s="24"/>
      <c r="E59" s="24"/>
      <c r="F59" s="24"/>
      <c r="G59" s="24"/>
    </row>
    <row r="60" spans="1:7">
      <c r="A60" s="24"/>
      <c r="B60" s="24"/>
      <c r="C60" s="24"/>
      <c r="D60" s="24"/>
      <c r="E60" s="24"/>
      <c r="F60" s="24"/>
      <c r="G60" s="24"/>
    </row>
    <row r="61" spans="1:7">
      <c r="A61" s="24"/>
      <c r="B61" s="24"/>
      <c r="C61" s="24"/>
      <c r="D61" s="24"/>
      <c r="E61" s="24"/>
      <c r="F61" s="24"/>
      <c r="G61" s="24"/>
    </row>
    <row r="62" spans="1:7">
      <c r="A62" s="24"/>
      <c r="B62" s="24"/>
      <c r="C62" s="24"/>
      <c r="D62" s="24"/>
      <c r="E62" s="24"/>
      <c r="F62" s="24"/>
      <c r="G62" s="24"/>
    </row>
  </sheetData>
  <mergeCells count="3">
    <mergeCell ref="D32:E32"/>
    <mergeCell ref="F32:G32"/>
    <mergeCell ref="H32:I32"/>
  </mergeCells>
  <conditionalFormatting sqref="B11">
    <cfRule type="cellIs" dxfId="5" priority="4" operator="equal">
      <formula>TRUE</formula>
    </cfRule>
  </conditionalFormatting>
  <conditionalFormatting sqref="A11">
    <cfRule type="cellIs" dxfId="4" priority="3" operator="equal">
      <formula>TRUE</formula>
    </cfRule>
  </conditionalFormatting>
  <conditionalFormatting sqref="B51">
    <cfRule type="cellIs" dxfId="3" priority="2" operator="equal">
      <formula>TRUE</formula>
    </cfRule>
  </conditionalFormatting>
  <conditionalFormatting sqref="B51">
    <cfRule type="cellIs" dxfId="2" priority="1" operator="equal">
      <formula>TRUE</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E0E2"/>
  </sheetPr>
  <dimension ref="A1:N3199"/>
  <sheetViews>
    <sheetView workbookViewId="0">
      <pane xSplit="4" ySplit="3" topLeftCell="E5" activePane="bottomRight" state="frozen"/>
      <selection pane="topRight" activeCell="E1" sqref="E1"/>
      <selection pane="bottomLeft" activeCell="A4" sqref="A4"/>
      <selection pane="bottomRight" activeCell="A37" sqref="A37"/>
    </sheetView>
  </sheetViews>
  <sheetFormatPr defaultRowHeight="15"/>
  <cols>
    <col min="1" max="1" width="51.42578125" style="6" bestFit="1" customWidth="1"/>
    <col min="2" max="2" width="25.140625" style="1" bestFit="1" customWidth="1"/>
    <col min="3" max="3" width="9.5703125" style="11" customWidth="1"/>
    <col min="4" max="4" width="7.42578125" style="11" customWidth="1"/>
    <col min="5" max="5" width="70.140625" style="22" bestFit="1" customWidth="1"/>
    <col min="6" max="6" width="63.85546875" style="22" bestFit="1" customWidth="1"/>
    <col min="7" max="7" width="11" style="20" bestFit="1" customWidth="1"/>
    <col min="8" max="8" width="11" style="154" bestFit="1" customWidth="1"/>
    <col min="9" max="9" width="9.140625" style="20"/>
    <col min="10" max="10" width="29.7109375" style="20" bestFit="1" customWidth="1"/>
    <col min="11" max="11" width="23.7109375" style="20" customWidth="1"/>
    <col min="12" max="12" width="9.140625" style="20"/>
    <col min="13" max="13" width="14.140625" style="20" customWidth="1"/>
    <col min="14" max="14" width="32.85546875" style="20" customWidth="1"/>
    <col min="15" max="16384" width="9.140625" style="20"/>
  </cols>
  <sheetData>
    <row r="1" spans="1:14">
      <c r="A1" s="3"/>
      <c r="B1" s="24"/>
      <c r="C1" s="24"/>
      <c r="D1" s="24"/>
      <c r="E1" s="24"/>
      <c r="F1" s="24"/>
    </row>
    <row r="2" spans="1:14" ht="16.5" thickBot="1">
      <c r="A2" s="144"/>
      <c r="B2" s="24"/>
      <c r="C2" s="24"/>
      <c r="D2" s="24"/>
      <c r="E2" s="45"/>
      <c r="F2" s="45"/>
      <c r="G2" s="9"/>
      <c r="H2" s="155" t="s">
        <v>87</v>
      </c>
      <c r="I2" s="9"/>
    </row>
    <row r="3" spans="1:14">
      <c r="A3" s="145" t="s">
        <v>35</v>
      </c>
      <c r="B3" s="84" t="s">
        <v>36</v>
      </c>
      <c r="C3" s="56" t="s">
        <v>34</v>
      </c>
      <c r="D3" s="56" t="s">
        <v>76</v>
      </c>
      <c r="E3" s="132" t="s">
        <v>47</v>
      </c>
      <c r="F3" s="132" t="s">
        <v>48</v>
      </c>
      <c r="G3" s="143" t="s">
        <v>38</v>
      </c>
      <c r="H3" s="329" t="s">
        <v>38</v>
      </c>
      <c r="I3" s="330"/>
      <c r="J3" s="331" t="s">
        <v>160</v>
      </c>
      <c r="L3" s="20" t="s">
        <v>162</v>
      </c>
      <c r="M3" s="211">
        <v>42472</v>
      </c>
    </row>
    <row r="4" spans="1:14">
      <c r="A4" s="146"/>
      <c r="B4" s="24"/>
      <c r="C4" s="8"/>
      <c r="D4" s="8"/>
      <c r="E4" s="24"/>
      <c r="F4" s="24"/>
      <c r="G4" s="136"/>
      <c r="H4" s="317"/>
      <c r="I4" s="332"/>
      <c r="J4" s="136"/>
      <c r="K4" s="9"/>
    </row>
    <row r="5" spans="1:14">
      <c r="A5" s="147" t="s">
        <v>22</v>
      </c>
      <c r="B5" s="83" t="s">
        <v>69</v>
      </c>
      <c r="C5" s="51" t="s">
        <v>16</v>
      </c>
      <c r="D5" s="51">
        <v>11</v>
      </c>
      <c r="E5" s="24" t="s">
        <v>247</v>
      </c>
      <c r="F5" s="24" t="s">
        <v>248</v>
      </c>
      <c r="G5" s="53">
        <v>41</v>
      </c>
      <c r="H5" s="306">
        <v>41</v>
      </c>
      <c r="I5" s="23" t="b">
        <v>1</v>
      </c>
      <c r="J5" s="29"/>
      <c r="K5" s="23"/>
      <c r="L5" s="23" t="b">
        <v>1</v>
      </c>
      <c r="M5" s="23"/>
      <c r="N5" s="23"/>
    </row>
    <row r="6" spans="1:14">
      <c r="A6" s="147" t="s">
        <v>22</v>
      </c>
      <c r="B6" s="82" t="s">
        <v>77</v>
      </c>
      <c r="C6" s="51" t="s">
        <v>16</v>
      </c>
      <c r="D6" s="51">
        <v>11</v>
      </c>
      <c r="E6" s="24" t="s">
        <v>249</v>
      </c>
      <c r="F6" s="24" t="s">
        <v>250</v>
      </c>
      <c r="G6" s="53">
        <v>41</v>
      </c>
      <c r="H6" s="306">
        <v>41</v>
      </c>
      <c r="I6" s="23" t="b">
        <v>1</v>
      </c>
      <c r="J6" s="29"/>
      <c r="K6" s="23"/>
      <c r="L6" s="23" t="b">
        <v>1</v>
      </c>
      <c r="M6" s="23"/>
      <c r="N6" s="23"/>
    </row>
    <row r="7" spans="1:14">
      <c r="A7" s="147" t="s">
        <v>22</v>
      </c>
      <c r="B7" s="82" t="s">
        <v>18</v>
      </c>
      <c r="C7" s="51" t="s">
        <v>16</v>
      </c>
      <c r="D7" s="51">
        <v>11</v>
      </c>
      <c r="E7" s="24" t="s">
        <v>251</v>
      </c>
      <c r="F7" s="24" t="s">
        <v>252</v>
      </c>
      <c r="G7" s="53">
        <v>44</v>
      </c>
      <c r="H7" s="306">
        <v>44</v>
      </c>
      <c r="I7" s="23" t="b">
        <v>1</v>
      </c>
      <c r="J7" s="29"/>
      <c r="K7" s="23"/>
      <c r="L7" s="23" t="b">
        <v>1</v>
      </c>
      <c r="M7" s="23"/>
      <c r="N7" s="23"/>
    </row>
    <row r="8" spans="1:14">
      <c r="A8" s="147" t="s">
        <v>22</v>
      </c>
      <c r="B8" s="137" t="s">
        <v>78</v>
      </c>
      <c r="C8" s="51" t="s">
        <v>16</v>
      </c>
      <c r="D8" s="51">
        <v>11</v>
      </c>
      <c r="E8" s="24" t="s">
        <v>253</v>
      </c>
      <c r="F8" s="24" t="s">
        <v>254</v>
      </c>
      <c r="G8" s="53">
        <v>42</v>
      </c>
      <c r="H8" s="306">
        <v>42</v>
      </c>
      <c r="I8" s="23" t="b">
        <v>1</v>
      </c>
      <c r="J8" s="29"/>
      <c r="K8" s="23"/>
      <c r="L8" s="23" t="b">
        <v>1</v>
      </c>
      <c r="M8" s="23"/>
      <c r="N8" s="23"/>
    </row>
    <row r="9" spans="1:14">
      <c r="A9" s="147" t="s">
        <v>22</v>
      </c>
      <c r="B9" s="82" t="s">
        <v>79</v>
      </c>
      <c r="C9" s="51" t="s">
        <v>16</v>
      </c>
      <c r="D9" s="51">
        <v>11</v>
      </c>
      <c r="E9" s="24" t="s">
        <v>255</v>
      </c>
      <c r="F9" s="24" t="s">
        <v>256</v>
      </c>
      <c r="G9" s="53">
        <v>34</v>
      </c>
      <c r="H9" s="306">
        <v>34</v>
      </c>
      <c r="I9" s="23" t="b">
        <v>1</v>
      </c>
      <c r="J9" s="29"/>
      <c r="K9" s="23"/>
      <c r="L9" s="23" t="b">
        <v>1</v>
      </c>
      <c r="M9" s="23"/>
      <c r="N9" s="23"/>
    </row>
    <row r="10" spans="1:14">
      <c r="A10" s="147" t="s">
        <v>22</v>
      </c>
      <c r="B10" s="137"/>
      <c r="C10" s="51" t="s">
        <v>16</v>
      </c>
      <c r="D10" s="51">
        <v>11</v>
      </c>
      <c r="E10" s="24" t="s">
        <v>257</v>
      </c>
      <c r="F10" s="24" t="s">
        <v>22</v>
      </c>
      <c r="G10" s="53" t="e">
        <v>#N/A</v>
      </c>
      <c r="H10" s="306" t="e">
        <v>#N/A</v>
      </c>
      <c r="I10" s="23" t="e">
        <v>#N/A</v>
      </c>
      <c r="J10" s="29"/>
      <c r="K10" s="23"/>
      <c r="L10" s="23" t="e">
        <v>#N/A</v>
      </c>
      <c r="M10" s="23"/>
      <c r="N10" s="23"/>
    </row>
    <row r="11" spans="1:14">
      <c r="A11" s="147" t="s">
        <v>22</v>
      </c>
      <c r="B11" s="137" t="s">
        <v>80</v>
      </c>
      <c r="C11" s="51" t="s">
        <v>16</v>
      </c>
      <c r="D11" s="51">
        <v>11</v>
      </c>
      <c r="E11" s="24" t="s">
        <v>258</v>
      </c>
      <c r="F11" s="24" t="s">
        <v>259</v>
      </c>
      <c r="G11" s="85">
        <v>53</v>
      </c>
      <c r="H11" s="314">
        <v>53</v>
      </c>
      <c r="I11" s="23" t="b">
        <v>1</v>
      </c>
      <c r="J11" s="213" t="s">
        <v>260</v>
      </c>
      <c r="K11" s="23" t="s">
        <v>261</v>
      </c>
      <c r="L11" s="23" t="e">
        <v>#N/A</v>
      </c>
      <c r="M11" s="23" t="b">
        <v>0</v>
      </c>
      <c r="N11" s="212" t="s">
        <v>164</v>
      </c>
    </row>
    <row r="12" spans="1:14">
      <c r="A12" s="147" t="s">
        <v>22</v>
      </c>
      <c r="B12" s="137" t="s">
        <v>81</v>
      </c>
      <c r="C12" s="51" t="s">
        <v>16</v>
      </c>
      <c r="D12" s="51">
        <v>11</v>
      </c>
      <c r="E12" s="24" t="s">
        <v>262</v>
      </c>
      <c r="F12" s="24" t="s">
        <v>263</v>
      </c>
      <c r="G12" s="85">
        <v>15</v>
      </c>
      <c r="H12" s="314">
        <v>15</v>
      </c>
      <c r="I12" s="23" t="b">
        <v>1</v>
      </c>
      <c r="J12" s="85" t="s">
        <v>131</v>
      </c>
      <c r="K12" s="23" t="b">
        <v>1</v>
      </c>
      <c r="L12" s="23" t="e">
        <v>#N/A</v>
      </c>
      <c r="M12" s="23" t="s">
        <v>163</v>
      </c>
      <c r="N12" s="23"/>
    </row>
    <row r="13" spans="1:14">
      <c r="A13" s="149" t="s">
        <v>23</v>
      </c>
      <c r="B13" s="296" t="s">
        <v>69</v>
      </c>
      <c r="C13" s="54" t="s">
        <v>16</v>
      </c>
      <c r="D13" s="54">
        <v>11</v>
      </c>
      <c r="E13" s="297" t="s">
        <v>264</v>
      </c>
      <c r="F13" s="297" t="s">
        <v>265</v>
      </c>
      <c r="G13" s="57">
        <v>35</v>
      </c>
      <c r="H13" s="306">
        <v>35</v>
      </c>
      <c r="I13" s="23" t="b">
        <v>1</v>
      </c>
      <c r="J13" s="29"/>
      <c r="K13" s="23"/>
      <c r="L13" s="23" t="b">
        <v>1</v>
      </c>
      <c r="M13" s="23"/>
      <c r="N13" s="23"/>
    </row>
    <row r="14" spans="1:14">
      <c r="A14" s="147" t="s">
        <v>23</v>
      </c>
      <c r="B14" s="82" t="s">
        <v>77</v>
      </c>
      <c r="C14" s="51" t="s">
        <v>16</v>
      </c>
      <c r="D14" s="51">
        <v>11</v>
      </c>
      <c r="E14" s="24" t="s">
        <v>266</v>
      </c>
      <c r="F14" s="24" t="s">
        <v>267</v>
      </c>
      <c r="G14" s="53">
        <v>37</v>
      </c>
      <c r="H14" s="306">
        <v>37</v>
      </c>
      <c r="I14" s="23" t="b">
        <v>1</v>
      </c>
      <c r="J14" s="29"/>
      <c r="K14" s="23"/>
      <c r="L14" s="23" t="b">
        <v>1</v>
      </c>
      <c r="M14" s="23"/>
      <c r="N14" s="23"/>
    </row>
    <row r="15" spans="1:14">
      <c r="A15" s="147" t="s">
        <v>23</v>
      </c>
      <c r="B15" s="82" t="s">
        <v>18</v>
      </c>
      <c r="C15" s="51" t="s">
        <v>16</v>
      </c>
      <c r="D15" s="51">
        <v>11</v>
      </c>
      <c r="E15" s="24" t="s">
        <v>268</v>
      </c>
      <c r="F15" s="24" t="s">
        <v>269</v>
      </c>
      <c r="G15" s="53">
        <v>44</v>
      </c>
      <c r="H15" s="306">
        <v>44</v>
      </c>
      <c r="I15" s="23" t="b">
        <v>1</v>
      </c>
      <c r="J15" s="29"/>
      <c r="K15" s="23"/>
      <c r="L15" s="23" t="b">
        <v>1</v>
      </c>
      <c r="M15" s="23"/>
      <c r="N15" s="23"/>
    </row>
    <row r="16" spans="1:14">
      <c r="A16" s="147" t="s">
        <v>23</v>
      </c>
      <c r="B16" s="137" t="s">
        <v>78</v>
      </c>
      <c r="C16" s="51" t="s">
        <v>16</v>
      </c>
      <c r="D16" s="51">
        <v>11</v>
      </c>
      <c r="E16" s="24" t="s">
        <v>270</v>
      </c>
      <c r="F16" s="24" t="s">
        <v>271</v>
      </c>
      <c r="G16" s="53">
        <v>42</v>
      </c>
      <c r="H16" s="306">
        <v>42</v>
      </c>
      <c r="I16" s="23" t="b">
        <v>1</v>
      </c>
      <c r="J16" s="29"/>
      <c r="K16" s="23"/>
      <c r="L16" s="23" t="b">
        <v>1</v>
      </c>
      <c r="M16" s="23"/>
      <c r="N16" s="23"/>
    </row>
    <row r="17" spans="1:14">
      <c r="A17" s="147" t="s">
        <v>23</v>
      </c>
      <c r="B17" s="82" t="s">
        <v>79</v>
      </c>
      <c r="C17" s="51" t="s">
        <v>16</v>
      </c>
      <c r="D17" s="51">
        <v>11</v>
      </c>
      <c r="E17" s="24" t="s">
        <v>272</v>
      </c>
      <c r="F17" s="24" t="s">
        <v>273</v>
      </c>
      <c r="G17" s="53">
        <v>30</v>
      </c>
      <c r="H17" s="306">
        <v>30</v>
      </c>
      <c r="I17" s="23" t="b">
        <v>1</v>
      </c>
      <c r="J17" s="29"/>
      <c r="K17" s="23"/>
      <c r="L17" s="23" t="b">
        <v>1</v>
      </c>
      <c r="M17" s="23"/>
      <c r="N17" s="23"/>
    </row>
    <row r="18" spans="1:14">
      <c r="A18" s="147" t="s">
        <v>23</v>
      </c>
      <c r="B18" s="137"/>
      <c r="C18" s="51" t="s">
        <v>16</v>
      </c>
      <c r="D18" s="51">
        <v>11</v>
      </c>
      <c r="E18" s="24" t="s">
        <v>274</v>
      </c>
      <c r="F18" s="24" t="s">
        <v>23</v>
      </c>
      <c r="G18" s="53" t="e">
        <v>#N/A</v>
      </c>
      <c r="H18" s="306" t="e">
        <v>#N/A</v>
      </c>
      <c r="I18" s="23" t="e">
        <v>#N/A</v>
      </c>
      <c r="J18" s="29"/>
      <c r="K18" s="23"/>
      <c r="L18" s="23" t="e">
        <v>#N/A</v>
      </c>
      <c r="M18" s="23"/>
      <c r="N18" s="23"/>
    </row>
    <row r="19" spans="1:14">
      <c r="A19" s="147" t="s">
        <v>23</v>
      </c>
      <c r="B19" s="137" t="s">
        <v>80</v>
      </c>
      <c r="C19" s="51" t="s">
        <v>16</v>
      </c>
      <c r="D19" s="51">
        <v>11</v>
      </c>
      <c r="E19" s="24" t="s">
        <v>275</v>
      </c>
      <c r="F19" s="24" t="s">
        <v>276</v>
      </c>
      <c r="G19" s="85">
        <v>52</v>
      </c>
      <c r="H19" s="314">
        <v>52</v>
      </c>
      <c r="I19" s="23" t="b">
        <v>1</v>
      </c>
      <c r="J19" s="85" t="s">
        <v>144</v>
      </c>
      <c r="K19" s="23"/>
      <c r="L19" s="23" t="e">
        <v>#N/A</v>
      </c>
      <c r="M19" s="23" t="b">
        <v>1</v>
      </c>
      <c r="N19" s="23"/>
    </row>
    <row r="20" spans="1:14">
      <c r="A20" s="148" t="s">
        <v>23</v>
      </c>
      <c r="B20" s="293" t="s">
        <v>81</v>
      </c>
      <c r="C20" s="55" t="s">
        <v>16</v>
      </c>
      <c r="D20" s="55">
        <v>11</v>
      </c>
      <c r="E20" s="294" t="s">
        <v>277</v>
      </c>
      <c r="F20" s="294" t="s">
        <v>278</v>
      </c>
      <c r="G20" s="295">
        <v>23</v>
      </c>
      <c r="H20" s="314">
        <v>23</v>
      </c>
      <c r="I20" s="23" t="b">
        <v>1</v>
      </c>
      <c r="J20" s="213" t="s">
        <v>279</v>
      </c>
      <c r="K20" s="23"/>
      <c r="L20" s="23" t="e">
        <v>#N/A</v>
      </c>
      <c r="M20" s="23" t="b">
        <v>0</v>
      </c>
      <c r="N20" s="192" t="s">
        <v>165</v>
      </c>
    </row>
    <row r="21" spans="1:14">
      <c r="A21" s="149" t="s">
        <v>24</v>
      </c>
      <c r="B21" s="296" t="s">
        <v>69</v>
      </c>
      <c r="C21" s="54" t="s">
        <v>16</v>
      </c>
      <c r="D21" s="54">
        <v>11</v>
      </c>
      <c r="E21" s="297" t="s">
        <v>280</v>
      </c>
      <c r="F21" s="297" t="s">
        <v>281</v>
      </c>
      <c r="G21" s="57">
        <v>27</v>
      </c>
      <c r="H21" s="306">
        <v>27</v>
      </c>
      <c r="I21" s="23" t="b">
        <v>1</v>
      </c>
      <c r="J21" s="29"/>
      <c r="K21" s="23"/>
      <c r="L21" s="23" t="b">
        <v>1</v>
      </c>
      <c r="M21" s="23"/>
    </row>
    <row r="22" spans="1:14">
      <c r="A22" s="147" t="s">
        <v>24</v>
      </c>
      <c r="B22" s="82" t="s">
        <v>77</v>
      </c>
      <c r="C22" s="51" t="s">
        <v>16</v>
      </c>
      <c r="D22" s="51">
        <v>11</v>
      </c>
      <c r="E22" s="24" t="s">
        <v>282</v>
      </c>
      <c r="F22" s="24" t="s">
        <v>283</v>
      </c>
      <c r="G22" s="53">
        <v>28</v>
      </c>
      <c r="H22" s="306">
        <v>28</v>
      </c>
      <c r="I22" s="23" t="b">
        <v>1</v>
      </c>
      <c r="J22" s="29"/>
      <c r="K22" s="23"/>
      <c r="L22" s="23" t="b">
        <v>1</v>
      </c>
      <c r="M22" s="23"/>
    </row>
    <row r="23" spans="1:14">
      <c r="A23" s="147" t="s">
        <v>24</v>
      </c>
      <c r="B23" s="82" t="s">
        <v>18</v>
      </c>
      <c r="C23" s="51" t="s">
        <v>16</v>
      </c>
      <c r="D23" s="51">
        <v>11</v>
      </c>
      <c r="E23" s="24" t="s">
        <v>284</v>
      </c>
      <c r="F23" s="24" t="s">
        <v>285</v>
      </c>
      <c r="G23" s="53">
        <v>13</v>
      </c>
      <c r="H23" s="306">
        <v>13</v>
      </c>
      <c r="I23" s="23" t="b">
        <v>1</v>
      </c>
      <c r="J23" s="29"/>
      <c r="K23" s="23"/>
      <c r="L23" s="23" t="b">
        <v>1</v>
      </c>
      <c r="M23" s="23"/>
    </row>
    <row r="24" spans="1:14">
      <c r="A24" s="147" t="s">
        <v>24</v>
      </c>
      <c r="B24" s="137" t="s">
        <v>78</v>
      </c>
      <c r="C24" s="51" t="s">
        <v>16</v>
      </c>
      <c r="D24" s="51">
        <v>11</v>
      </c>
      <c r="E24" s="24" t="s">
        <v>286</v>
      </c>
      <c r="F24" s="24" t="s">
        <v>287</v>
      </c>
      <c r="G24" s="53">
        <v>27</v>
      </c>
      <c r="H24" s="306">
        <v>27</v>
      </c>
      <c r="I24" s="23" t="b">
        <v>1</v>
      </c>
      <c r="J24" s="29"/>
      <c r="K24" s="23"/>
      <c r="L24" s="23" t="b">
        <v>1</v>
      </c>
      <c r="M24" s="23"/>
    </row>
    <row r="25" spans="1:14">
      <c r="A25" s="147" t="s">
        <v>24</v>
      </c>
      <c r="B25" s="82" t="s">
        <v>79</v>
      </c>
      <c r="C25" s="51" t="s">
        <v>16</v>
      </c>
      <c r="D25" s="51">
        <v>11</v>
      </c>
      <c r="E25" s="24" t="s">
        <v>288</v>
      </c>
      <c r="F25" s="24" t="s">
        <v>289</v>
      </c>
      <c r="G25" s="53">
        <v>27</v>
      </c>
      <c r="H25" s="306">
        <v>27</v>
      </c>
      <c r="I25" s="23" t="b">
        <v>1</v>
      </c>
      <c r="J25" s="29"/>
      <c r="K25" s="23"/>
      <c r="L25" s="23" t="b">
        <v>1</v>
      </c>
      <c r="M25" s="23"/>
    </row>
    <row r="26" spans="1:14">
      <c r="A26" s="147" t="s">
        <v>24</v>
      </c>
      <c r="B26" s="137"/>
      <c r="C26" s="51" t="s">
        <v>16</v>
      </c>
      <c r="D26" s="51">
        <v>11</v>
      </c>
      <c r="E26" s="24" t="s">
        <v>290</v>
      </c>
      <c r="F26" s="24" t="s">
        <v>24</v>
      </c>
      <c r="G26" s="53" t="e">
        <v>#N/A</v>
      </c>
      <c r="H26" s="306" t="e">
        <v>#N/A</v>
      </c>
      <c r="I26" s="23" t="e">
        <v>#N/A</v>
      </c>
      <c r="J26" s="29"/>
      <c r="K26" s="23"/>
      <c r="L26" s="23" t="e">
        <v>#N/A</v>
      </c>
      <c r="M26" s="23"/>
    </row>
    <row r="27" spans="1:14">
      <c r="A27" s="147" t="s">
        <v>24</v>
      </c>
      <c r="B27" s="137" t="s">
        <v>80</v>
      </c>
      <c r="C27" s="51" t="s">
        <v>16</v>
      </c>
      <c r="D27" s="51">
        <v>11</v>
      </c>
      <c r="E27" s="24" t="s">
        <v>291</v>
      </c>
      <c r="F27" s="24" t="s">
        <v>292</v>
      </c>
      <c r="G27" s="108">
        <v>39</v>
      </c>
      <c r="H27" s="314">
        <v>39</v>
      </c>
      <c r="I27" s="23" t="b">
        <v>1</v>
      </c>
      <c r="J27" s="248" t="s">
        <v>293</v>
      </c>
      <c r="K27" s="23"/>
      <c r="L27" s="23" t="e">
        <v>#N/A</v>
      </c>
      <c r="M27" s="23" t="b">
        <v>1</v>
      </c>
    </row>
    <row r="28" spans="1:14">
      <c r="A28" s="148" t="s">
        <v>24</v>
      </c>
      <c r="B28" s="293" t="s">
        <v>81</v>
      </c>
      <c r="C28" s="55" t="s">
        <v>16</v>
      </c>
      <c r="D28" s="55">
        <v>11</v>
      </c>
      <c r="E28" s="294" t="s">
        <v>294</v>
      </c>
      <c r="F28" s="294" t="s">
        <v>295</v>
      </c>
      <c r="G28" s="298">
        <v>13</v>
      </c>
      <c r="H28" s="314">
        <v>13</v>
      </c>
      <c r="I28" s="23" t="b">
        <v>1</v>
      </c>
      <c r="J28" s="108" t="s">
        <v>18</v>
      </c>
      <c r="L28" s="23" t="e">
        <v>#N/A</v>
      </c>
      <c r="M28" s="23" t="b">
        <v>1</v>
      </c>
    </row>
    <row r="29" spans="1:14">
      <c r="A29" s="149" t="s">
        <v>25</v>
      </c>
      <c r="B29" s="296" t="s">
        <v>69</v>
      </c>
      <c r="C29" s="54" t="s">
        <v>16</v>
      </c>
      <c r="D29" s="54">
        <v>11</v>
      </c>
      <c r="E29" s="297" t="s">
        <v>296</v>
      </c>
      <c r="F29" s="297" t="s">
        <v>297</v>
      </c>
      <c r="G29" s="57">
        <v>1</v>
      </c>
      <c r="H29" s="306">
        <v>1</v>
      </c>
      <c r="I29" s="23" t="b">
        <v>1</v>
      </c>
      <c r="J29" s="29"/>
      <c r="L29" s="23" t="b">
        <v>1</v>
      </c>
    </row>
    <row r="30" spans="1:14">
      <c r="A30" s="147" t="s">
        <v>25</v>
      </c>
      <c r="B30" s="82" t="s">
        <v>77</v>
      </c>
      <c r="C30" s="51" t="s">
        <v>16</v>
      </c>
      <c r="D30" s="51">
        <v>11</v>
      </c>
      <c r="E30" s="24" t="s">
        <v>298</v>
      </c>
      <c r="F30" s="24" t="s">
        <v>299</v>
      </c>
      <c r="G30" s="53">
        <v>0</v>
      </c>
      <c r="H30" s="306">
        <v>0</v>
      </c>
      <c r="I30" s="23" t="b">
        <v>1</v>
      </c>
      <c r="J30" s="29"/>
      <c r="L30" s="23" t="b">
        <v>1</v>
      </c>
    </row>
    <row r="31" spans="1:14">
      <c r="A31" s="147" t="s">
        <v>25</v>
      </c>
      <c r="B31" s="82" t="s">
        <v>18</v>
      </c>
      <c r="C31" s="51" t="s">
        <v>16</v>
      </c>
      <c r="D31" s="51">
        <v>11</v>
      </c>
      <c r="E31" s="24" t="s">
        <v>300</v>
      </c>
      <c r="F31" s="24" t="s">
        <v>301</v>
      </c>
      <c r="G31" s="53">
        <v>3</v>
      </c>
      <c r="H31" s="306">
        <v>3</v>
      </c>
      <c r="I31" s="23" t="b">
        <v>1</v>
      </c>
      <c r="J31" s="29"/>
      <c r="L31" s="23" t="b">
        <v>1</v>
      </c>
    </row>
    <row r="32" spans="1:14">
      <c r="A32" s="147" t="s">
        <v>25</v>
      </c>
      <c r="B32" s="137" t="s">
        <v>78</v>
      </c>
      <c r="C32" s="51" t="s">
        <v>16</v>
      </c>
      <c r="D32" s="51">
        <v>11</v>
      </c>
      <c r="E32" s="24" t="s">
        <v>302</v>
      </c>
      <c r="F32" s="24" t="s">
        <v>303</v>
      </c>
      <c r="G32" s="53">
        <v>0</v>
      </c>
      <c r="H32" s="306">
        <v>0</v>
      </c>
      <c r="I32" s="23" t="b">
        <v>1</v>
      </c>
      <c r="J32" s="29"/>
      <c r="L32" s="23" t="b">
        <v>1</v>
      </c>
    </row>
    <row r="33" spans="1:14">
      <c r="A33" s="147" t="s">
        <v>25</v>
      </c>
      <c r="B33" s="82" t="s">
        <v>79</v>
      </c>
      <c r="C33" s="51" t="s">
        <v>16</v>
      </c>
      <c r="D33" s="51">
        <v>11</v>
      </c>
      <c r="E33" s="24" t="s">
        <v>304</v>
      </c>
      <c r="F33" s="24" t="s">
        <v>305</v>
      </c>
      <c r="G33" s="53">
        <v>1</v>
      </c>
      <c r="H33" s="306">
        <v>1</v>
      </c>
      <c r="I33" s="23" t="b">
        <v>1</v>
      </c>
      <c r="J33" s="29"/>
      <c r="L33" s="23" t="b">
        <v>1</v>
      </c>
    </row>
    <row r="34" spans="1:14">
      <c r="A34" s="147" t="s">
        <v>25</v>
      </c>
      <c r="B34" s="137"/>
      <c r="C34" s="51" t="s">
        <v>16</v>
      </c>
      <c r="D34" s="51">
        <v>11</v>
      </c>
      <c r="E34" s="24" t="s">
        <v>306</v>
      </c>
      <c r="F34" s="24" t="s">
        <v>25</v>
      </c>
      <c r="G34" s="53" t="e">
        <v>#N/A</v>
      </c>
      <c r="H34" s="306" t="e">
        <v>#N/A</v>
      </c>
      <c r="I34" s="23" t="e">
        <v>#N/A</v>
      </c>
      <c r="J34" s="29"/>
      <c r="L34" s="23" t="e">
        <v>#N/A</v>
      </c>
    </row>
    <row r="35" spans="1:14">
      <c r="A35" s="147" t="s">
        <v>25</v>
      </c>
      <c r="B35" s="137" t="s">
        <v>80</v>
      </c>
      <c r="C35" s="51" t="s">
        <v>16</v>
      </c>
      <c r="D35" s="51">
        <v>11</v>
      </c>
      <c r="E35" s="24" t="s">
        <v>307</v>
      </c>
      <c r="F35" s="24" t="s">
        <v>308</v>
      </c>
      <c r="G35" s="88">
        <v>9</v>
      </c>
      <c r="H35" s="314">
        <v>9</v>
      </c>
      <c r="I35" s="23" t="b">
        <v>1</v>
      </c>
      <c r="J35" s="88" t="s">
        <v>309</v>
      </c>
      <c r="L35" s="23" t="e">
        <v>#N/A</v>
      </c>
      <c r="M35" s="20" t="b">
        <v>1</v>
      </c>
    </row>
    <row r="36" spans="1:14">
      <c r="A36" s="148" t="s">
        <v>25</v>
      </c>
      <c r="B36" s="293" t="s">
        <v>81</v>
      </c>
      <c r="C36" s="55" t="s">
        <v>16</v>
      </c>
      <c r="D36" s="55">
        <v>11</v>
      </c>
      <c r="E36" s="294" t="s">
        <v>310</v>
      </c>
      <c r="F36" s="294" t="s">
        <v>311</v>
      </c>
      <c r="G36" s="299">
        <v>0</v>
      </c>
      <c r="H36" s="314">
        <v>0</v>
      </c>
      <c r="I36" s="23" t="b">
        <v>1</v>
      </c>
      <c r="J36" s="88" t="s">
        <v>312</v>
      </c>
      <c r="L36" s="23" t="e">
        <v>#N/A</v>
      </c>
      <c r="M36" s="192" t="s">
        <v>168</v>
      </c>
    </row>
    <row r="37" spans="1:14">
      <c r="A37" s="149" t="s">
        <v>157</v>
      </c>
      <c r="B37" s="296" t="s">
        <v>69</v>
      </c>
      <c r="C37" s="54" t="s">
        <v>16</v>
      </c>
      <c r="D37" s="54">
        <v>11</v>
      </c>
      <c r="E37" s="297" t="s">
        <v>313</v>
      </c>
      <c r="F37" s="297" t="s">
        <v>314</v>
      </c>
      <c r="G37" s="57">
        <v>4</v>
      </c>
      <c r="H37" s="306">
        <v>4</v>
      </c>
      <c r="I37" s="23" t="b">
        <v>1</v>
      </c>
      <c r="J37" s="29"/>
      <c r="L37" s="23" t="b">
        <v>1</v>
      </c>
    </row>
    <row r="38" spans="1:14">
      <c r="A38" s="147" t="s">
        <v>157</v>
      </c>
      <c r="B38" s="82" t="s">
        <v>77</v>
      </c>
      <c r="C38" s="51" t="s">
        <v>16</v>
      </c>
      <c r="D38" s="51">
        <v>11</v>
      </c>
      <c r="E38" s="24" t="s">
        <v>315</v>
      </c>
      <c r="F38" s="24" t="s">
        <v>316</v>
      </c>
      <c r="G38" s="53">
        <v>2</v>
      </c>
      <c r="H38" s="306">
        <v>2</v>
      </c>
      <c r="I38" s="23" t="b">
        <v>1</v>
      </c>
      <c r="J38" s="29"/>
      <c r="L38" s="23" t="b">
        <v>1</v>
      </c>
    </row>
    <row r="39" spans="1:14">
      <c r="A39" s="147" t="s">
        <v>157</v>
      </c>
      <c r="B39" s="82" t="s">
        <v>18</v>
      </c>
      <c r="C39" s="51" t="s">
        <v>16</v>
      </c>
      <c r="D39" s="51">
        <v>11</v>
      </c>
      <c r="E39" s="24" t="s">
        <v>317</v>
      </c>
      <c r="F39" s="24" t="s">
        <v>318</v>
      </c>
      <c r="G39" s="53">
        <v>1</v>
      </c>
      <c r="H39" s="306">
        <v>1</v>
      </c>
      <c r="I39" s="23" t="b">
        <v>1</v>
      </c>
      <c r="J39" s="29"/>
      <c r="L39" s="23" t="b">
        <v>1</v>
      </c>
    </row>
    <row r="40" spans="1:14">
      <c r="A40" s="147" t="s">
        <v>157</v>
      </c>
      <c r="B40" s="137" t="s">
        <v>78</v>
      </c>
      <c r="C40" s="51" t="s">
        <v>16</v>
      </c>
      <c r="D40" s="51">
        <v>11</v>
      </c>
      <c r="E40" s="24" t="s">
        <v>319</v>
      </c>
      <c r="F40" s="24" t="s">
        <v>320</v>
      </c>
      <c r="G40" s="53">
        <v>2</v>
      </c>
      <c r="H40" s="306">
        <v>2</v>
      </c>
      <c r="I40" s="23" t="b">
        <v>1</v>
      </c>
      <c r="J40" s="29"/>
      <c r="L40" s="23" t="b">
        <v>1</v>
      </c>
    </row>
    <row r="41" spans="1:14">
      <c r="A41" s="147" t="s">
        <v>157</v>
      </c>
      <c r="B41" s="82" t="s">
        <v>79</v>
      </c>
      <c r="C41" s="51" t="s">
        <v>16</v>
      </c>
      <c r="D41" s="51">
        <v>11</v>
      </c>
      <c r="E41" s="24" t="s">
        <v>321</v>
      </c>
      <c r="F41" s="24" t="s">
        <v>322</v>
      </c>
      <c r="G41" s="53">
        <v>3</v>
      </c>
      <c r="H41" s="306">
        <v>3</v>
      </c>
      <c r="I41" s="23" t="b">
        <v>1</v>
      </c>
      <c r="J41" s="29"/>
      <c r="L41" s="23" t="b">
        <v>1</v>
      </c>
    </row>
    <row r="42" spans="1:14">
      <c r="A42" s="147" t="s">
        <v>157</v>
      </c>
      <c r="B42" s="137"/>
      <c r="C42" s="51" t="s">
        <v>16</v>
      </c>
      <c r="D42" s="51">
        <v>11</v>
      </c>
      <c r="E42" s="24" t="s">
        <v>323</v>
      </c>
      <c r="F42" s="24" t="s">
        <v>157</v>
      </c>
      <c r="G42" s="53" t="e">
        <v>#N/A</v>
      </c>
      <c r="H42" s="306" t="e">
        <v>#N/A</v>
      </c>
      <c r="I42" s="23" t="e">
        <v>#N/A</v>
      </c>
      <c r="J42" s="29"/>
      <c r="L42" s="23" t="e">
        <v>#N/A</v>
      </c>
    </row>
    <row r="43" spans="1:14">
      <c r="A43" s="147" t="s">
        <v>157</v>
      </c>
      <c r="B43" s="137" t="s">
        <v>80</v>
      </c>
      <c r="C43" s="51" t="s">
        <v>16</v>
      </c>
      <c r="D43" s="51">
        <v>11</v>
      </c>
      <c r="E43" s="24" t="s">
        <v>324</v>
      </c>
      <c r="F43" s="24" t="s">
        <v>325</v>
      </c>
      <c r="G43" s="85">
        <v>16</v>
      </c>
      <c r="H43" s="314">
        <v>16</v>
      </c>
      <c r="I43" s="23" t="b">
        <v>1</v>
      </c>
      <c r="J43" s="85" t="s">
        <v>121</v>
      </c>
      <c r="L43" s="23" t="e">
        <v>#N/A</v>
      </c>
      <c r="M43" s="20" t="b">
        <v>1</v>
      </c>
    </row>
    <row r="44" spans="1:14">
      <c r="A44" s="148" t="s">
        <v>157</v>
      </c>
      <c r="B44" s="293" t="s">
        <v>81</v>
      </c>
      <c r="C44" s="55" t="s">
        <v>16</v>
      </c>
      <c r="D44" s="55">
        <v>11</v>
      </c>
      <c r="E44" s="294" t="s">
        <v>326</v>
      </c>
      <c r="F44" s="294" t="s">
        <v>327</v>
      </c>
      <c r="G44" s="295">
        <v>1</v>
      </c>
      <c r="H44" s="314">
        <v>1</v>
      </c>
      <c r="I44" s="23" t="b">
        <v>1</v>
      </c>
      <c r="J44" s="213" t="s">
        <v>328</v>
      </c>
      <c r="L44" s="23" t="e">
        <v>#N/A</v>
      </c>
      <c r="M44" s="20" t="b">
        <v>1</v>
      </c>
      <c r="N44" s="192" t="s">
        <v>168</v>
      </c>
    </row>
    <row r="45" spans="1:14">
      <c r="A45" s="300" t="s">
        <v>26</v>
      </c>
      <c r="B45" s="296" t="s">
        <v>69</v>
      </c>
      <c r="C45" s="54" t="s">
        <v>16</v>
      </c>
      <c r="D45" s="54">
        <v>11</v>
      </c>
      <c r="E45" s="297" t="s">
        <v>329</v>
      </c>
      <c r="F45" s="297" t="s">
        <v>330</v>
      </c>
      <c r="G45" s="57">
        <v>9</v>
      </c>
      <c r="H45" s="306">
        <v>9</v>
      </c>
      <c r="I45" s="23" t="b">
        <v>1</v>
      </c>
      <c r="J45" s="29"/>
      <c r="L45" s="23" t="b">
        <v>1</v>
      </c>
    </row>
    <row r="46" spans="1:14">
      <c r="A46" s="146" t="s">
        <v>26</v>
      </c>
      <c r="B46" s="82" t="s">
        <v>77</v>
      </c>
      <c r="C46" s="51" t="s">
        <v>16</v>
      </c>
      <c r="D46" s="51">
        <v>11</v>
      </c>
      <c r="E46" s="24" t="s">
        <v>331</v>
      </c>
      <c r="F46" s="24" t="s">
        <v>332</v>
      </c>
      <c r="G46" s="53">
        <v>13</v>
      </c>
      <c r="H46" s="306">
        <v>13</v>
      </c>
      <c r="I46" s="23" t="b">
        <v>1</v>
      </c>
      <c r="J46" s="29"/>
      <c r="L46" s="23" t="b">
        <v>1</v>
      </c>
    </row>
    <row r="47" spans="1:14">
      <c r="A47" s="146" t="s">
        <v>26</v>
      </c>
      <c r="B47" s="82" t="s">
        <v>18</v>
      </c>
      <c r="C47" s="51" t="s">
        <v>16</v>
      </c>
      <c r="D47" s="51">
        <v>11</v>
      </c>
      <c r="E47" s="24" t="s">
        <v>333</v>
      </c>
      <c r="F47" s="24" t="s">
        <v>334</v>
      </c>
      <c r="G47" s="53">
        <v>5</v>
      </c>
      <c r="H47" s="306">
        <v>5</v>
      </c>
      <c r="I47" s="23" t="b">
        <v>1</v>
      </c>
      <c r="J47" s="29"/>
      <c r="L47" s="23" t="e">
        <v>#N/A</v>
      </c>
    </row>
    <row r="48" spans="1:14">
      <c r="A48" s="146" t="s">
        <v>26</v>
      </c>
      <c r="B48" s="301" t="s">
        <v>78</v>
      </c>
      <c r="C48" s="51" t="s">
        <v>16</v>
      </c>
      <c r="D48" s="51">
        <v>11</v>
      </c>
      <c r="E48" s="24" t="s">
        <v>335</v>
      </c>
      <c r="F48" s="24" t="s">
        <v>336</v>
      </c>
      <c r="G48" s="53">
        <v>9</v>
      </c>
      <c r="H48" s="306">
        <v>9</v>
      </c>
      <c r="I48" s="23" t="b">
        <v>1</v>
      </c>
      <c r="J48" s="29"/>
      <c r="L48" s="23" t="b">
        <v>1</v>
      </c>
    </row>
    <row r="49" spans="1:13">
      <c r="A49" s="146" t="s">
        <v>26</v>
      </c>
      <c r="B49" s="82" t="s">
        <v>79</v>
      </c>
      <c r="C49" s="51" t="s">
        <v>16</v>
      </c>
      <c r="D49" s="51">
        <v>11</v>
      </c>
      <c r="E49" s="24" t="s">
        <v>337</v>
      </c>
      <c r="F49" s="24" t="s">
        <v>338</v>
      </c>
      <c r="G49" s="53">
        <v>10</v>
      </c>
      <c r="H49" s="306">
        <v>10</v>
      </c>
      <c r="I49" s="23" t="b">
        <v>1</v>
      </c>
      <c r="J49" s="29"/>
      <c r="L49" s="23" t="b">
        <v>1</v>
      </c>
    </row>
    <row r="50" spans="1:13">
      <c r="A50" s="146" t="s">
        <v>26</v>
      </c>
      <c r="B50" s="301"/>
      <c r="C50" s="51" t="s">
        <v>16</v>
      </c>
      <c r="D50" s="51">
        <v>11</v>
      </c>
      <c r="E50" s="24" t="s">
        <v>339</v>
      </c>
      <c r="F50" s="24" t="s">
        <v>26</v>
      </c>
      <c r="G50" s="53" t="e">
        <v>#N/A</v>
      </c>
      <c r="H50" s="306" t="e">
        <v>#N/A</v>
      </c>
      <c r="I50" s="23" t="e">
        <v>#N/A</v>
      </c>
      <c r="J50" s="29"/>
      <c r="L50" s="23" t="e">
        <v>#N/A</v>
      </c>
    </row>
    <row r="51" spans="1:13">
      <c r="A51" s="146" t="s">
        <v>26</v>
      </c>
      <c r="B51" s="301" t="s">
        <v>80</v>
      </c>
      <c r="C51" s="51" t="s">
        <v>16</v>
      </c>
      <c r="D51" s="51">
        <v>11</v>
      </c>
      <c r="E51" s="24" t="s">
        <v>340</v>
      </c>
      <c r="F51" s="24" t="s">
        <v>341</v>
      </c>
      <c r="G51" s="85">
        <v>16</v>
      </c>
      <c r="H51" s="314">
        <v>16</v>
      </c>
      <c r="I51" s="23" t="b">
        <v>1</v>
      </c>
      <c r="J51" s="182" t="s">
        <v>135</v>
      </c>
      <c r="L51" s="23" t="e">
        <v>#N/A</v>
      </c>
      <c r="M51" s="20" t="b">
        <v>1</v>
      </c>
    </row>
    <row r="52" spans="1:13">
      <c r="A52" s="146" t="s">
        <v>26</v>
      </c>
      <c r="B52" s="301" t="s">
        <v>81</v>
      </c>
      <c r="C52" s="51" t="s">
        <v>16</v>
      </c>
      <c r="D52" s="51">
        <v>11</v>
      </c>
      <c r="E52" s="24" t="s">
        <v>342</v>
      </c>
      <c r="F52" s="24" t="s">
        <v>343</v>
      </c>
      <c r="G52" s="85">
        <v>2</v>
      </c>
      <c r="H52" s="314">
        <v>2</v>
      </c>
      <c r="I52" s="23" t="b">
        <v>1</v>
      </c>
      <c r="J52" s="182" t="s">
        <v>205</v>
      </c>
      <c r="L52" s="23" t="e">
        <v>#N/A</v>
      </c>
      <c r="M52" s="20" t="b">
        <v>1</v>
      </c>
    </row>
    <row r="53" spans="1:13">
      <c r="A53" s="149" t="s">
        <v>185</v>
      </c>
      <c r="B53" s="296" t="s">
        <v>69</v>
      </c>
      <c r="C53" s="54" t="s">
        <v>16</v>
      </c>
      <c r="D53" s="54">
        <v>11</v>
      </c>
      <c r="E53" s="297" t="s">
        <v>344</v>
      </c>
      <c r="F53" s="297" t="s">
        <v>345</v>
      </c>
      <c r="G53" s="57">
        <v>14</v>
      </c>
      <c r="H53" s="305">
        <v>14</v>
      </c>
      <c r="I53" s="23" t="b">
        <v>1</v>
      </c>
      <c r="J53" s="29"/>
      <c r="L53" s="20" t="b">
        <v>1</v>
      </c>
    </row>
    <row r="54" spans="1:13">
      <c r="A54" s="147" t="s">
        <v>185</v>
      </c>
      <c r="B54" s="82" t="s">
        <v>77</v>
      </c>
      <c r="C54" s="51" t="s">
        <v>16</v>
      </c>
      <c r="D54" s="51">
        <v>11</v>
      </c>
      <c r="E54" s="24" t="s">
        <v>346</v>
      </c>
      <c r="F54" s="24" t="s">
        <v>347</v>
      </c>
      <c r="G54" s="53">
        <v>16</v>
      </c>
      <c r="H54" s="305">
        <v>16</v>
      </c>
      <c r="I54" s="23" t="b">
        <v>1</v>
      </c>
      <c r="J54" s="29"/>
      <c r="L54" s="20" t="b">
        <v>1</v>
      </c>
    </row>
    <row r="55" spans="1:13">
      <c r="A55" s="147" t="s">
        <v>185</v>
      </c>
      <c r="B55" s="82" t="s">
        <v>18</v>
      </c>
      <c r="C55" s="51" t="s">
        <v>16</v>
      </c>
      <c r="D55" s="51">
        <v>11</v>
      </c>
      <c r="E55" s="24" t="s">
        <v>348</v>
      </c>
      <c r="F55" s="24" t="s">
        <v>349</v>
      </c>
      <c r="G55" s="53">
        <v>8</v>
      </c>
      <c r="H55" s="305">
        <v>8</v>
      </c>
      <c r="I55" s="23" t="b">
        <v>1</v>
      </c>
      <c r="J55" s="29"/>
      <c r="L55" s="20" t="b">
        <v>1</v>
      </c>
    </row>
    <row r="56" spans="1:13">
      <c r="A56" s="147" t="s">
        <v>185</v>
      </c>
      <c r="B56" s="137" t="s">
        <v>78</v>
      </c>
      <c r="C56" s="51" t="s">
        <v>16</v>
      </c>
      <c r="D56" s="51">
        <v>11</v>
      </c>
      <c r="E56" s="24" t="s">
        <v>350</v>
      </c>
      <c r="F56" s="24" t="s">
        <v>351</v>
      </c>
      <c r="G56" s="53">
        <v>11</v>
      </c>
      <c r="H56" s="305">
        <v>11</v>
      </c>
      <c r="I56" s="23" t="b">
        <v>1</v>
      </c>
      <c r="J56" s="29"/>
      <c r="L56" s="20" t="b">
        <v>1</v>
      </c>
    </row>
    <row r="57" spans="1:13">
      <c r="A57" s="147" t="s">
        <v>185</v>
      </c>
      <c r="B57" s="82" t="s">
        <v>79</v>
      </c>
      <c r="C57" s="51" t="s">
        <v>16</v>
      </c>
      <c r="D57" s="51">
        <v>11</v>
      </c>
      <c r="E57" s="24" t="s">
        <v>352</v>
      </c>
      <c r="F57" s="24" t="s">
        <v>353</v>
      </c>
      <c r="G57" s="53">
        <v>13</v>
      </c>
      <c r="H57" s="305">
        <v>13</v>
      </c>
      <c r="I57" s="23" t="b">
        <v>1</v>
      </c>
      <c r="J57" s="29"/>
      <c r="L57" s="20" t="b">
        <v>1</v>
      </c>
    </row>
    <row r="58" spans="1:13">
      <c r="A58" s="147" t="s">
        <v>185</v>
      </c>
      <c r="B58" s="137"/>
      <c r="C58" s="51" t="s">
        <v>16</v>
      </c>
      <c r="D58" s="51">
        <v>11</v>
      </c>
      <c r="E58" s="24" t="s">
        <v>354</v>
      </c>
      <c r="F58" s="24" t="s">
        <v>185</v>
      </c>
      <c r="G58" s="53" t="e">
        <v>#N/A</v>
      </c>
      <c r="H58" s="305" t="e">
        <v>#N/A</v>
      </c>
      <c r="I58" s="23" t="e">
        <v>#N/A</v>
      </c>
      <c r="J58" s="29"/>
      <c r="L58" s="20" t="e">
        <v>#N/A</v>
      </c>
    </row>
    <row r="59" spans="1:13">
      <c r="A59" s="147" t="s">
        <v>185</v>
      </c>
      <c r="B59" s="137" t="s">
        <v>80</v>
      </c>
      <c r="C59" s="51" t="s">
        <v>16</v>
      </c>
      <c r="D59" s="51">
        <v>11</v>
      </c>
      <c r="E59" s="24" t="s">
        <v>355</v>
      </c>
      <c r="F59" s="24" t="s">
        <v>356</v>
      </c>
      <c r="G59" s="85">
        <v>35</v>
      </c>
      <c r="H59" s="314">
        <v>35</v>
      </c>
      <c r="I59" s="23" t="b">
        <v>1</v>
      </c>
      <c r="J59" s="90" t="s">
        <v>136</v>
      </c>
      <c r="L59" s="20" t="e">
        <v>#N/A</v>
      </c>
      <c r="M59" s="20" t="b">
        <v>1</v>
      </c>
    </row>
    <row r="60" spans="1:13">
      <c r="A60" s="147" t="s">
        <v>185</v>
      </c>
      <c r="B60" s="137" t="s">
        <v>81</v>
      </c>
      <c r="C60" s="51" t="s">
        <v>16</v>
      </c>
      <c r="D60" s="51">
        <v>11</v>
      </c>
      <c r="E60" s="24" t="s">
        <v>357</v>
      </c>
      <c r="F60" s="24" t="s">
        <v>358</v>
      </c>
      <c r="G60" s="85">
        <v>4</v>
      </c>
      <c r="H60" s="314">
        <v>4</v>
      </c>
      <c r="I60" s="23" t="b">
        <v>1</v>
      </c>
      <c r="J60" s="90" t="s">
        <v>121</v>
      </c>
      <c r="L60" s="20" t="e">
        <v>#N/A</v>
      </c>
    </row>
    <row r="61" spans="1:13">
      <c r="A61" s="300" t="s">
        <v>209</v>
      </c>
      <c r="B61" s="296" t="s">
        <v>69</v>
      </c>
      <c r="C61" s="54" t="s">
        <v>16</v>
      </c>
      <c r="D61" s="54">
        <v>11</v>
      </c>
      <c r="E61" s="297" t="s">
        <v>359</v>
      </c>
      <c r="F61" s="297" t="s">
        <v>360</v>
      </c>
      <c r="G61" s="57">
        <v>89</v>
      </c>
      <c r="H61" s="304" t="s">
        <v>194</v>
      </c>
      <c r="I61" s="23" t="b">
        <v>0</v>
      </c>
      <c r="J61" s="29"/>
      <c r="L61" s="20" t="b">
        <v>1</v>
      </c>
    </row>
    <row r="62" spans="1:13">
      <c r="A62" s="146" t="s">
        <v>209</v>
      </c>
      <c r="B62" s="82" t="s">
        <v>77</v>
      </c>
      <c r="C62" s="51" t="s">
        <v>16</v>
      </c>
      <c r="D62" s="51">
        <v>11</v>
      </c>
      <c r="E62" s="24" t="s">
        <v>361</v>
      </c>
      <c r="F62" s="24" t="s">
        <v>362</v>
      </c>
      <c r="G62" s="53">
        <v>92</v>
      </c>
      <c r="H62" s="304" t="s">
        <v>196</v>
      </c>
      <c r="I62" s="23" t="b">
        <v>0</v>
      </c>
      <c r="J62" s="29"/>
      <c r="L62" s="20" t="b">
        <v>1</v>
      </c>
    </row>
    <row r="63" spans="1:13">
      <c r="A63" s="146" t="s">
        <v>209</v>
      </c>
      <c r="B63" s="82" t="s">
        <v>18</v>
      </c>
      <c r="C63" s="51" t="s">
        <v>16</v>
      </c>
      <c r="D63" s="51">
        <v>11</v>
      </c>
      <c r="E63" s="24" t="s">
        <v>363</v>
      </c>
      <c r="F63" s="24" t="s">
        <v>364</v>
      </c>
      <c r="G63" s="53">
        <v>93</v>
      </c>
      <c r="H63" s="304" t="s">
        <v>197</v>
      </c>
      <c r="I63" s="23" t="b">
        <v>0</v>
      </c>
      <c r="J63" s="29"/>
      <c r="L63" s="20" t="b">
        <v>1</v>
      </c>
    </row>
    <row r="64" spans="1:13">
      <c r="A64" s="146" t="s">
        <v>209</v>
      </c>
      <c r="B64" s="301" t="s">
        <v>78</v>
      </c>
      <c r="C64" s="51" t="s">
        <v>16</v>
      </c>
      <c r="D64" s="51">
        <v>11</v>
      </c>
      <c r="E64" s="24" t="s">
        <v>365</v>
      </c>
      <c r="F64" s="24" t="s">
        <v>366</v>
      </c>
      <c r="G64" s="53">
        <v>90</v>
      </c>
      <c r="H64" s="304" t="s">
        <v>195</v>
      </c>
      <c r="I64" s="23" t="b">
        <v>0</v>
      </c>
      <c r="J64" s="29"/>
      <c r="L64" s="20" t="b">
        <v>1</v>
      </c>
    </row>
    <row r="65" spans="1:13">
      <c r="A65" s="146" t="s">
        <v>209</v>
      </c>
      <c r="B65" s="82" t="s">
        <v>79</v>
      </c>
      <c r="C65" s="51" t="s">
        <v>16</v>
      </c>
      <c r="D65" s="51">
        <v>11</v>
      </c>
      <c r="E65" s="24" t="s">
        <v>367</v>
      </c>
      <c r="F65" s="24" t="s">
        <v>368</v>
      </c>
      <c r="G65" s="53">
        <v>90</v>
      </c>
      <c r="H65" s="304" t="s">
        <v>195</v>
      </c>
      <c r="I65" s="23" t="b">
        <v>0</v>
      </c>
      <c r="J65" s="29"/>
      <c r="L65" s="20" t="b">
        <v>1</v>
      </c>
    </row>
    <row r="66" spans="1:13">
      <c r="A66" s="146" t="s">
        <v>209</v>
      </c>
      <c r="B66" s="301"/>
      <c r="C66" s="51" t="s">
        <v>16</v>
      </c>
      <c r="D66" s="51">
        <v>11</v>
      </c>
      <c r="E66" s="24" t="s">
        <v>369</v>
      </c>
      <c r="F66" s="24" t="s">
        <v>209</v>
      </c>
      <c r="G66" s="53" t="e">
        <v>#N/A</v>
      </c>
      <c r="H66" s="304" t="e">
        <v>#N/A</v>
      </c>
      <c r="I66" s="23" t="e">
        <v>#N/A</v>
      </c>
      <c r="J66" s="29"/>
      <c r="L66" s="20" t="e">
        <v>#N/A</v>
      </c>
    </row>
    <row r="67" spans="1:13">
      <c r="A67" s="146" t="s">
        <v>209</v>
      </c>
      <c r="B67" s="301" t="s">
        <v>80</v>
      </c>
      <c r="C67" s="51" t="s">
        <v>16</v>
      </c>
      <c r="D67" s="51">
        <v>11</v>
      </c>
      <c r="E67" s="24" t="s">
        <v>370</v>
      </c>
      <c r="F67" s="24" t="s">
        <v>371</v>
      </c>
      <c r="G67" s="53">
        <v>95</v>
      </c>
      <c r="H67" s="304" t="s">
        <v>203</v>
      </c>
      <c r="I67" s="23" t="b">
        <v>0</v>
      </c>
      <c r="J67" s="91" t="s">
        <v>372</v>
      </c>
      <c r="L67" s="20" t="e">
        <v>#N/A</v>
      </c>
      <c r="M67" s="20" t="b">
        <v>1</v>
      </c>
    </row>
    <row r="68" spans="1:13">
      <c r="A68" s="146" t="s">
        <v>209</v>
      </c>
      <c r="B68" s="301" t="s">
        <v>81</v>
      </c>
      <c r="C68" s="51" t="s">
        <v>16</v>
      </c>
      <c r="D68" s="51">
        <v>11</v>
      </c>
      <c r="E68" s="24" t="s">
        <v>373</v>
      </c>
      <c r="F68" s="24" t="s">
        <v>374</v>
      </c>
      <c r="G68" s="53">
        <v>77</v>
      </c>
      <c r="H68" s="304" t="s">
        <v>200</v>
      </c>
      <c r="I68" s="23" t="b">
        <v>0</v>
      </c>
      <c r="J68" s="91" t="s">
        <v>122</v>
      </c>
      <c r="L68" s="20" t="e">
        <v>#N/A</v>
      </c>
      <c r="M68" s="20" t="b">
        <v>1</v>
      </c>
    </row>
    <row r="69" spans="1:13">
      <c r="A69" s="149" t="s">
        <v>31</v>
      </c>
      <c r="B69" s="296" t="s">
        <v>69</v>
      </c>
      <c r="C69" s="54" t="s">
        <v>16</v>
      </c>
      <c r="D69" s="54">
        <v>11</v>
      </c>
      <c r="E69" s="297" t="s">
        <v>375</v>
      </c>
      <c r="F69" s="297" t="s">
        <v>376</v>
      </c>
      <c r="G69" s="57">
        <v>30</v>
      </c>
      <c r="H69" s="305">
        <v>30</v>
      </c>
      <c r="I69" s="23" t="b">
        <v>1</v>
      </c>
      <c r="J69" s="29"/>
      <c r="L69" s="20" t="b">
        <v>1</v>
      </c>
    </row>
    <row r="70" spans="1:13">
      <c r="A70" s="147" t="s">
        <v>31</v>
      </c>
      <c r="B70" s="82" t="s">
        <v>77</v>
      </c>
      <c r="C70" s="51" t="s">
        <v>16</v>
      </c>
      <c r="D70" s="51">
        <v>11</v>
      </c>
      <c r="E70" s="24" t="s">
        <v>377</v>
      </c>
      <c r="F70" s="24" t="s">
        <v>378</v>
      </c>
      <c r="G70" s="53">
        <v>29</v>
      </c>
      <c r="H70" s="305">
        <v>29</v>
      </c>
      <c r="I70" s="23" t="b">
        <v>1</v>
      </c>
      <c r="J70" s="29"/>
      <c r="L70" s="20" t="b">
        <v>1</v>
      </c>
    </row>
    <row r="71" spans="1:13">
      <c r="A71" s="147" t="s">
        <v>31</v>
      </c>
      <c r="B71" s="82" t="s">
        <v>18</v>
      </c>
      <c r="C71" s="51" t="s">
        <v>16</v>
      </c>
      <c r="D71" s="51">
        <v>11</v>
      </c>
      <c r="E71" s="24" t="s">
        <v>379</v>
      </c>
      <c r="F71" s="24" t="s">
        <v>380</v>
      </c>
      <c r="G71" s="53">
        <v>45</v>
      </c>
      <c r="H71" s="305">
        <v>45</v>
      </c>
      <c r="I71" s="23" t="b">
        <v>1</v>
      </c>
      <c r="J71" s="29"/>
      <c r="L71" s="20" t="b">
        <v>1</v>
      </c>
    </row>
    <row r="72" spans="1:13">
      <c r="A72" s="147" t="s">
        <v>31</v>
      </c>
      <c r="B72" s="137" t="s">
        <v>78</v>
      </c>
      <c r="C72" s="51" t="s">
        <v>16</v>
      </c>
      <c r="D72" s="51">
        <v>11</v>
      </c>
      <c r="E72" s="24" t="s">
        <v>381</v>
      </c>
      <c r="F72" s="24" t="s">
        <v>382</v>
      </c>
      <c r="G72" s="53">
        <v>25</v>
      </c>
      <c r="H72" s="305">
        <v>25</v>
      </c>
      <c r="I72" s="23" t="b">
        <v>1</v>
      </c>
      <c r="J72" s="29"/>
      <c r="L72" s="20" t="b">
        <v>1</v>
      </c>
    </row>
    <row r="73" spans="1:13">
      <c r="A73" s="147" t="s">
        <v>31</v>
      </c>
      <c r="B73" s="82" t="s">
        <v>79</v>
      </c>
      <c r="C73" s="51" t="s">
        <v>16</v>
      </c>
      <c r="D73" s="51">
        <v>11</v>
      </c>
      <c r="E73" s="24" t="s">
        <v>383</v>
      </c>
      <c r="F73" s="24" t="s">
        <v>384</v>
      </c>
      <c r="G73" s="53">
        <v>26</v>
      </c>
      <c r="H73" s="305">
        <v>26</v>
      </c>
      <c r="I73" s="23" t="b">
        <v>1</v>
      </c>
      <c r="J73" s="29"/>
      <c r="L73" s="20" t="b">
        <v>1</v>
      </c>
    </row>
    <row r="74" spans="1:13">
      <c r="A74" s="147" t="s">
        <v>31</v>
      </c>
      <c r="B74" s="137"/>
      <c r="C74" s="51" t="s">
        <v>16</v>
      </c>
      <c r="D74" s="51">
        <v>11</v>
      </c>
      <c r="E74" s="24" t="s">
        <v>385</v>
      </c>
      <c r="F74" s="24" t="s">
        <v>31</v>
      </c>
      <c r="G74" s="53" t="e">
        <v>#N/A</v>
      </c>
      <c r="H74" s="305" t="e">
        <v>#N/A</v>
      </c>
      <c r="I74" s="23" t="e">
        <v>#N/A</v>
      </c>
      <c r="J74" s="29"/>
      <c r="L74" s="20" t="e">
        <v>#N/A</v>
      </c>
    </row>
    <row r="75" spans="1:13">
      <c r="A75" s="147" t="s">
        <v>31</v>
      </c>
      <c r="B75" s="137" t="s">
        <v>80</v>
      </c>
      <c r="C75" s="51" t="s">
        <v>16</v>
      </c>
      <c r="D75" s="51">
        <v>11</v>
      </c>
      <c r="E75" s="24" t="s">
        <v>386</v>
      </c>
      <c r="F75" s="24" t="s">
        <v>387</v>
      </c>
      <c r="G75" s="85">
        <v>47</v>
      </c>
      <c r="H75" s="314"/>
      <c r="I75" s="23" t="b">
        <v>0</v>
      </c>
      <c r="J75" s="90" t="s">
        <v>129</v>
      </c>
      <c r="L75" s="20" t="e">
        <v>#N/A</v>
      </c>
      <c r="M75" s="20" t="b">
        <v>1</v>
      </c>
    </row>
    <row r="76" spans="1:13">
      <c r="A76" s="147" t="s">
        <v>31</v>
      </c>
      <c r="B76" s="137" t="s">
        <v>81</v>
      </c>
      <c r="C76" s="51" t="s">
        <v>16</v>
      </c>
      <c r="D76" s="51">
        <v>11</v>
      </c>
      <c r="E76" s="24" t="s">
        <v>388</v>
      </c>
      <c r="F76" s="24" t="s">
        <v>389</v>
      </c>
      <c r="G76" s="85">
        <v>17</v>
      </c>
      <c r="H76" s="314">
        <v>17</v>
      </c>
      <c r="I76" s="23" t="b">
        <v>1</v>
      </c>
      <c r="J76" s="90" t="s">
        <v>134</v>
      </c>
      <c r="L76" s="20" t="e">
        <v>#N/A</v>
      </c>
      <c r="M76" s="20" t="b">
        <v>1</v>
      </c>
    </row>
    <row r="77" spans="1:13">
      <c r="A77" s="149" t="s">
        <v>22</v>
      </c>
      <c r="B77" s="296" t="s">
        <v>69</v>
      </c>
      <c r="C77" s="58" t="s">
        <v>17</v>
      </c>
      <c r="D77" s="311">
        <v>11</v>
      </c>
      <c r="E77" s="297" t="s">
        <v>390</v>
      </c>
      <c r="F77" s="297" t="s">
        <v>248</v>
      </c>
      <c r="G77" s="318">
        <v>47</v>
      </c>
      <c r="H77" s="305">
        <v>47</v>
      </c>
      <c r="I77" s="23" t="b">
        <v>1</v>
      </c>
      <c r="J77" s="29"/>
      <c r="L77" s="20" t="b">
        <v>1</v>
      </c>
    </row>
    <row r="78" spans="1:13">
      <c r="A78" s="147" t="s">
        <v>22</v>
      </c>
      <c r="B78" s="82" t="s">
        <v>77</v>
      </c>
      <c r="C78" s="27" t="s">
        <v>17</v>
      </c>
      <c r="D78" s="92">
        <v>11</v>
      </c>
      <c r="E78" s="24" t="s">
        <v>391</v>
      </c>
      <c r="F78" s="24" t="s">
        <v>250</v>
      </c>
      <c r="G78" s="319">
        <v>51</v>
      </c>
      <c r="H78" s="305">
        <v>51</v>
      </c>
      <c r="I78" s="23" t="b">
        <v>1</v>
      </c>
      <c r="J78" s="29"/>
      <c r="L78" s="20" t="b">
        <v>1</v>
      </c>
    </row>
    <row r="79" spans="1:13">
      <c r="A79" s="147" t="s">
        <v>22</v>
      </c>
      <c r="B79" s="82" t="s">
        <v>18</v>
      </c>
      <c r="C79" s="27" t="s">
        <v>17</v>
      </c>
      <c r="D79" s="92">
        <v>11</v>
      </c>
      <c r="E79" s="24" t="s">
        <v>392</v>
      </c>
      <c r="F79" s="24" t="s">
        <v>252</v>
      </c>
      <c r="G79" s="319">
        <v>51</v>
      </c>
      <c r="H79" s="305">
        <v>51</v>
      </c>
      <c r="I79" s="23" t="b">
        <v>1</v>
      </c>
      <c r="J79" s="29"/>
      <c r="L79" s="20" t="b">
        <v>1</v>
      </c>
    </row>
    <row r="80" spans="1:13">
      <c r="A80" s="147" t="s">
        <v>22</v>
      </c>
      <c r="B80" s="137" t="s">
        <v>78</v>
      </c>
      <c r="C80" s="27" t="s">
        <v>17</v>
      </c>
      <c r="D80" s="92">
        <v>11</v>
      </c>
      <c r="E80" s="24" t="s">
        <v>393</v>
      </c>
      <c r="F80" s="24" t="s">
        <v>254</v>
      </c>
      <c r="G80" s="319">
        <v>42</v>
      </c>
      <c r="H80" s="305">
        <v>42</v>
      </c>
      <c r="I80" s="23" t="b">
        <v>1</v>
      </c>
      <c r="J80" s="29"/>
      <c r="L80" s="20" t="b">
        <v>1</v>
      </c>
    </row>
    <row r="81" spans="1:14">
      <c r="A81" s="147" t="s">
        <v>22</v>
      </c>
      <c r="B81" s="82" t="s">
        <v>79</v>
      </c>
      <c r="C81" s="27" t="s">
        <v>17</v>
      </c>
      <c r="D81" s="92">
        <v>11</v>
      </c>
      <c r="E81" s="24" t="s">
        <v>394</v>
      </c>
      <c r="F81" s="24" t="s">
        <v>256</v>
      </c>
      <c r="G81" s="319">
        <v>38</v>
      </c>
      <c r="H81" s="305">
        <v>38</v>
      </c>
      <c r="I81" s="23" t="b">
        <v>1</v>
      </c>
      <c r="J81" s="29"/>
      <c r="L81" s="20" t="b">
        <v>1</v>
      </c>
    </row>
    <row r="82" spans="1:14">
      <c r="A82" s="147" t="s">
        <v>22</v>
      </c>
      <c r="B82" s="137"/>
      <c r="C82" s="27" t="s">
        <v>17</v>
      </c>
      <c r="D82" s="92">
        <v>11</v>
      </c>
      <c r="E82" s="24" t="s">
        <v>395</v>
      </c>
      <c r="F82" s="24" t="s">
        <v>22</v>
      </c>
      <c r="G82" s="319" t="e">
        <v>#N/A</v>
      </c>
      <c r="H82" s="305" t="e">
        <v>#N/A</v>
      </c>
      <c r="I82" s="23" t="e">
        <v>#N/A</v>
      </c>
      <c r="J82" s="29"/>
      <c r="L82" s="20" t="e">
        <v>#N/A</v>
      </c>
    </row>
    <row r="83" spans="1:14">
      <c r="A83" s="147" t="s">
        <v>22</v>
      </c>
      <c r="B83" s="137" t="s">
        <v>80</v>
      </c>
      <c r="C83" s="27" t="s">
        <v>17</v>
      </c>
      <c r="D83" s="92">
        <v>11</v>
      </c>
      <c r="E83" s="24" t="s">
        <v>396</v>
      </c>
      <c r="F83" s="24" t="s">
        <v>259</v>
      </c>
      <c r="G83" s="320">
        <v>62</v>
      </c>
      <c r="H83" s="314">
        <v>62</v>
      </c>
      <c r="I83" s="23" t="b">
        <v>1</v>
      </c>
      <c r="J83" s="93" t="s">
        <v>125</v>
      </c>
      <c r="L83" s="20" t="e">
        <v>#N/A</v>
      </c>
      <c r="M83" s="20" t="b">
        <v>1</v>
      </c>
      <c r="N83" s="20" t="s">
        <v>161</v>
      </c>
    </row>
    <row r="84" spans="1:14">
      <c r="A84" s="148" t="s">
        <v>22</v>
      </c>
      <c r="B84" s="293" t="s">
        <v>81</v>
      </c>
      <c r="C84" s="59" t="s">
        <v>17</v>
      </c>
      <c r="D84" s="310">
        <v>11</v>
      </c>
      <c r="E84" s="294" t="s">
        <v>397</v>
      </c>
      <c r="F84" s="294" t="s">
        <v>263</v>
      </c>
      <c r="G84" s="321">
        <v>14</v>
      </c>
      <c r="H84" s="314">
        <v>14</v>
      </c>
      <c r="I84" s="23" t="b">
        <v>1</v>
      </c>
      <c r="J84" s="93" t="s">
        <v>131</v>
      </c>
      <c r="L84" s="20" t="e">
        <v>#N/A</v>
      </c>
      <c r="M84" s="20" t="b">
        <v>1</v>
      </c>
      <c r="N84" s="20" t="s">
        <v>161</v>
      </c>
    </row>
    <row r="85" spans="1:14">
      <c r="A85" s="149" t="s">
        <v>23</v>
      </c>
      <c r="B85" s="296" t="s">
        <v>69</v>
      </c>
      <c r="C85" s="58" t="s">
        <v>17</v>
      </c>
      <c r="D85" s="311">
        <v>11</v>
      </c>
      <c r="E85" s="297" t="s">
        <v>398</v>
      </c>
      <c r="F85" s="297" t="s">
        <v>265</v>
      </c>
      <c r="G85" s="318">
        <v>42</v>
      </c>
      <c r="H85" s="305">
        <v>42</v>
      </c>
      <c r="I85" s="23" t="b">
        <v>1</v>
      </c>
      <c r="J85" s="29"/>
      <c r="L85" s="20" t="b">
        <v>1</v>
      </c>
    </row>
    <row r="86" spans="1:14">
      <c r="A86" s="147" t="s">
        <v>23</v>
      </c>
      <c r="B86" s="82" t="s">
        <v>77</v>
      </c>
      <c r="C86" s="27" t="s">
        <v>17</v>
      </c>
      <c r="D86" s="92">
        <v>11</v>
      </c>
      <c r="E86" s="24" t="s">
        <v>399</v>
      </c>
      <c r="F86" s="24" t="s">
        <v>267</v>
      </c>
      <c r="G86" s="319">
        <v>44</v>
      </c>
      <c r="H86" s="305">
        <v>44</v>
      </c>
      <c r="I86" s="23" t="b">
        <v>1</v>
      </c>
      <c r="J86" s="29"/>
      <c r="L86" s="20" t="b">
        <v>1</v>
      </c>
    </row>
    <row r="87" spans="1:14">
      <c r="A87" s="147" t="s">
        <v>23</v>
      </c>
      <c r="B87" s="82" t="s">
        <v>18</v>
      </c>
      <c r="C87" s="27" t="s">
        <v>17</v>
      </c>
      <c r="D87" s="92">
        <v>11</v>
      </c>
      <c r="E87" s="24" t="s">
        <v>400</v>
      </c>
      <c r="F87" s="24" t="s">
        <v>269</v>
      </c>
      <c r="G87" s="319">
        <v>50</v>
      </c>
      <c r="H87" s="305">
        <v>50</v>
      </c>
      <c r="I87" s="23" t="b">
        <v>1</v>
      </c>
      <c r="J87" s="29"/>
      <c r="L87" s="20" t="b">
        <v>1</v>
      </c>
    </row>
    <row r="88" spans="1:14">
      <c r="A88" s="147" t="s">
        <v>23</v>
      </c>
      <c r="B88" s="137" t="s">
        <v>78</v>
      </c>
      <c r="C88" s="27" t="s">
        <v>17</v>
      </c>
      <c r="D88" s="92">
        <v>11</v>
      </c>
      <c r="E88" s="24" t="s">
        <v>401</v>
      </c>
      <c r="F88" s="24" t="s">
        <v>271</v>
      </c>
      <c r="G88" s="319">
        <v>46</v>
      </c>
      <c r="H88" s="305">
        <v>46</v>
      </c>
      <c r="I88" s="23" t="b">
        <v>1</v>
      </c>
      <c r="J88" s="29"/>
      <c r="L88" s="20" t="b">
        <v>1</v>
      </c>
    </row>
    <row r="89" spans="1:14">
      <c r="A89" s="147" t="s">
        <v>23</v>
      </c>
      <c r="B89" s="82" t="s">
        <v>79</v>
      </c>
      <c r="C89" s="27" t="s">
        <v>17</v>
      </c>
      <c r="D89" s="92">
        <v>11</v>
      </c>
      <c r="E89" s="24" t="s">
        <v>402</v>
      </c>
      <c r="F89" s="24" t="s">
        <v>273</v>
      </c>
      <c r="G89" s="319">
        <v>34</v>
      </c>
      <c r="H89" s="305">
        <v>34</v>
      </c>
      <c r="I89" s="23" t="b">
        <v>1</v>
      </c>
      <c r="J89" s="29"/>
      <c r="L89" s="20" t="b">
        <v>1</v>
      </c>
    </row>
    <row r="90" spans="1:14">
      <c r="A90" s="147" t="s">
        <v>23</v>
      </c>
      <c r="B90" s="137"/>
      <c r="C90" s="27" t="s">
        <v>17</v>
      </c>
      <c r="D90" s="92">
        <v>11</v>
      </c>
      <c r="E90" s="24" t="s">
        <v>403</v>
      </c>
      <c r="F90" s="24" t="s">
        <v>23</v>
      </c>
      <c r="G90" s="319" t="e">
        <v>#N/A</v>
      </c>
      <c r="H90" s="305" t="e">
        <v>#N/A</v>
      </c>
      <c r="I90" s="23" t="e">
        <v>#N/A</v>
      </c>
      <c r="J90" s="29"/>
      <c r="L90" s="20" t="e">
        <v>#N/A</v>
      </c>
    </row>
    <row r="91" spans="1:14">
      <c r="A91" s="147" t="s">
        <v>23</v>
      </c>
      <c r="B91" s="137" t="s">
        <v>80</v>
      </c>
      <c r="C91" s="27" t="s">
        <v>17</v>
      </c>
      <c r="D91" s="92">
        <v>11</v>
      </c>
      <c r="E91" s="24" t="s">
        <v>404</v>
      </c>
      <c r="F91" s="24" t="s">
        <v>276</v>
      </c>
      <c r="G91" s="320">
        <v>62</v>
      </c>
      <c r="H91" s="314">
        <v>62</v>
      </c>
      <c r="I91" s="23" t="b">
        <v>1</v>
      </c>
      <c r="J91" s="93" t="s">
        <v>122</v>
      </c>
      <c r="L91" s="20" t="e">
        <v>#N/A</v>
      </c>
      <c r="M91" s="20" t="b">
        <v>1</v>
      </c>
    </row>
    <row r="92" spans="1:14">
      <c r="A92" s="148" t="s">
        <v>23</v>
      </c>
      <c r="B92" s="293" t="s">
        <v>81</v>
      </c>
      <c r="C92" s="59" t="s">
        <v>17</v>
      </c>
      <c r="D92" s="310">
        <v>11</v>
      </c>
      <c r="E92" s="294" t="s">
        <v>405</v>
      </c>
      <c r="F92" s="294" t="s">
        <v>278</v>
      </c>
      <c r="G92" s="321">
        <v>18</v>
      </c>
      <c r="H92" s="314">
        <v>18</v>
      </c>
      <c r="I92" s="23" t="b">
        <v>1</v>
      </c>
      <c r="J92" s="93" t="s">
        <v>137</v>
      </c>
      <c r="L92" s="20" t="e">
        <v>#N/A</v>
      </c>
      <c r="M92" s="20" t="b">
        <v>1</v>
      </c>
    </row>
    <row r="93" spans="1:14">
      <c r="A93" s="149" t="s">
        <v>24</v>
      </c>
      <c r="B93" s="296" t="s">
        <v>69</v>
      </c>
      <c r="C93" s="58" t="s">
        <v>17</v>
      </c>
      <c r="D93" s="311">
        <v>11</v>
      </c>
      <c r="E93" s="297" t="s">
        <v>406</v>
      </c>
      <c r="F93" s="297" t="s">
        <v>281</v>
      </c>
      <c r="G93" s="318">
        <v>17</v>
      </c>
      <c r="H93" s="305">
        <v>17</v>
      </c>
      <c r="I93" s="23" t="b">
        <v>1</v>
      </c>
      <c r="J93" s="29"/>
      <c r="L93" s="20" t="b">
        <v>1</v>
      </c>
    </row>
    <row r="94" spans="1:14">
      <c r="A94" s="147" t="s">
        <v>24</v>
      </c>
      <c r="B94" s="82" t="s">
        <v>77</v>
      </c>
      <c r="C94" s="27" t="s">
        <v>17</v>
      </c>
      <c r="D94" s="92">
        <v>11</v>
      </c>
      <c r="E94" s="24" t="s">
        <v>407</v>
      </c>
      <c r="F94" s="24" t="s">
        <v>283</v>
      </c>
      <c r="G94" s="319">
        <v>18</v>
      </c>
      <c r="H94" s="305">
        <v>18</v>
      </c>
      <c r="I94" s="23" t="b">
        <v>1</v>
      </c>
      <c r="J94" s="29"/>
      <c r="L94" s="20" t="b">
        <v>1</v>
      </c>
    </row>
    <row r="95" spans="1:14">
      <c r="A95" s="147" t="s">
        <v>24</v>
      </c>
      <c r="B95" s="82" t="s">
        <v>18</v>
      </c>
      <c r="C95" s="27" t="s">
        <v>17</v>
      </c>
      <c r="D95" s="92">
        <v>11</v>
      </c>
      <c r="E95" s="24" t="s">
        <v>408</v>
      </c>
      <c r="F95" s="24" t="s">
        <v>285</v>
      </c>
      <c r="G95" s="319">
        <v>33</v>
      </c>
      <c r="H95" s="305">
        <v>33</v>
      </c>
      <c r="I95" s="23" t="b">
        <v>1</v>
      </c>
      <c r="J95" s="29"/>
      <c r="L95" s="20" t="b">
        <v>1</v>
      </c>
    </row>
    <row r="96" spans="1:14">
      <c r="A96" s="147" t="s">
        <v>24</v>
      </c>
      <c r="B96" s="137" t="s">
        <v>78</v>
      </c>
      <c r="C96" s="27" t="s">
        <v>17</v>
      </c>
      <c r="D96" s="92">
        <v>11</v>
      </c>
      <c r="E96" s="24" t="s">
        <v>409</v>
      </c>
      <c r="F96" s="24" t="s">
        <v>287</v>
      </c>
      <c r="G96" s="319">
        <v>17</v>
      </c>
      <c r="H96" s="305">
        <v>17</v>
      </c>
      <c r="I96" s="23" t="b">
        <v>1</v>
      </c>
      <c r="J96" s="29"/>
      <c r="L96" s="20" t="b">
        <v>1</v>
      </c>
    </row>
    <row r="97" spans="1:14">
      <c r="A97" s="147" t="s">
        <v>24</v>
      </c>
      <c r="B97" s="82" t="s">
        <v>79</v>
      </c>
      <c r="C97" s="27" t="s">
        <v>17</v>
      </c>
      <c r="D97" s="92">
        <v>11</v>
      </c>
      <c r="E97" s="24" t="s">
        <v>410</v>
      </c>
      <c r="F97" s="24" t="s">
        <v>289</v>
      </c>
      <c r="G97" s="319">
        <v>25</v>
      </c>
      <c r="H97" s="305">
        <v>25</v>
      </c>
      <c r="I97" s="23" t="b">
        <v>1</v>
      </c>
      <c r="J97" s="29"/>
      <c r="L97" s="20" t="b">
        <v>1</v>
      </c>
    </row>
    <row r="98" spans="1:14">
      <c r="A98" s="147" t="s">
        <v>24</v>
      </c>
      <c r="B98" s="137"/>
      <c r="C98" s="27" t="s">
        <v>17</v>
      </c>
      <c r="D98" s="92">
        <v>11</v>
      </c>
      <c r="E98" s="24" t="s">
        <v>411</v>
      </c>
      <c r="F98" s="24" t="s">
        <v>24</v>
      </c>
      <c r="G98" s="319" t="e">
        <v>#N/A</v>
      </c>
      <c r="H98" s="305" t="e">
        <v>#N/A</v>
      </c>
      <c r="I98" s="23" t="e">
        <v>#N/A</v>
      </c>
      <c r="J98" s="29"/>
      <c r="L98" s="20" t="e">
        <v>#N/A</v>
      </c>
    </row>
    <row r="99" spans="1:14">
      <c r="A99" s="147" t="s">
        <v>24</v>
      </c>
      <c r="B99" s="137" t="s">
        <v>80</v>
      </c>
      <c r="C99" s="27" t="s">
        <v>17</v>
      </c>
      <c r="D99" s="92">
        <v>11</v>
      </c>
      <c r="E99" s="24" t="s">
        <v>412</v>
      </c>
      <c r="F99" s="24" t="s">
        <v>292</v>
      </c>
      <c r="G99" s="320">
        <v>33</v>
      </c>
      <c r="H99" s="314">
        <v>33</v>
      </c>
      <c r="I99" s="23" t="b">
        <v>1</v>
      </c>
      <c r="J99" s="93" t="s">
        <v>18</v>
      </c>
      <c r="L99" s="20" t="e">
        <v>#N/A</v>
      </c>
      <c r="M99" s="20" t="b">
        <v>1</v>
      </c>
    </row>
    <row r="100" spans="1:14">
      <c r="A100" s="148" t="s">
        <v>24</v>
      </c>
      <c r="B100" s="293" t="s">
        <v>81</v>
      </c>
      <c r="C100" s="59" t="s">
        <v>17</v>
      </c>
      <c r="D100" s="310">
        <v>11</v>
      </c>
      <c r="E100" s="294" t="s">
        <v>413</v>
      </c>
      <c r="F100" s="294" t="s">
        <v>295</v>
      </c>
      <c r="G100" s="321">
        <v>9</v>
      </c>
      <c r="H100" s="314">
        <v>9</v>
      </c>
      <c r="I100" s="23" t="b">
        <v>1</v>
      </c>
      <c r="J100" s="214" t="s">
        <v>414</v>
      </c>
      <c r="L100" s="20" t="e">
        <v>#N/A</v>
      </c>
      <c r="M100" s="20" t="b">
        <v>1</v>
      </c>
      <c r="N100" s="192" t="s">
        <v>167</v>
      </c>
    </row>
    <row r="101" spans="1:14">
      <c r="A101" s="149" t="s">
        <v>25</v>
      </c>
      <c r="B101" s="296" t="s">
        <v>69</v>
      </c>
      <c r="C101" s="58" t="s">
        <v>17</v>
      </c>
      <c r="D101" s="311">
        <v>11</v>
      </c>
      <c r="E101" s="297" t="s">
        <v>415</v>
      </c>
      <c r="F101" s="297" t="s">
        <v>297</v>
      </c>
      <c r="G101" s="318">
        <v>1</v>
      </c>
      <c r="H101" s="305">
        <v>1</v>
      </c>
      <c r="I101" s="23" t="b">
        <v>1</v>
      </c>
      <c r="J101" s="29"/>
      <c r="L101" s="23" t="b">
        <v>1</v>
      </c>
    </row>
    <row r="102" spans="1:14">
      <c r="A102" s="147" t="s">
        <v>25</v>
      </c>
      <c r="B102" s="82" t="s">
        <v>77</v>
      </c>
      <c r="C102" s="27" t="s">
        <v>17</v>
      </c>
      <c r="D102" s="92">
        <v>11</v>
      </c>
      <c r="E102" s="24" t="s">
        <v>416</v>
      </c>
      <c r="F102" s="24" t="s">
        <v>299</v>
      </c>
      <c r="G102" s="319">
        <v>0</v>
      </c>
      <c r="H102" s="305">
        <v>0</v>
      </c>
      <c r="I102" s="23" t="b">
        <v>1</v>
      </c>
      <c r="J102" s="29"/>
      <c r="L102" s="23" t="b">
        <v>1</v>
      </c>
    </row>
    <row r="103" spans="1:14">
      <c r="A103" s="147" t="s">
        <v>25</v>
      </c>
      <c r="B103" s="82" t="s">
        <v>18</v>
      </c>
      <c r="C103" s="27" t="s">
        <v>17</v>
      </c>
      <c r="D103" s="92">
        <v>11</v>
      </c>
      <c r="E103" s="24" t="s">
        <v>417</v>
      </c>
      <c r="F103" s="24" t="s">
        <v>301</v>
      </c>
      <c r="G103" s="319">
        <v>1</v>
      </c>
      <c r="H103" s="305">
        <v>1</v>
      </c>
      <c r="I103" s="23" t="b">
        <v>1</v>
      </c>
      <c r="J103" s="29"/>
      <c r="L103" s="23" t="b">
        <v>1</v>
      </c>
    </row>
    <row r="104" spans="1:14">
      <c r="A104" s="147" t="s">
        <v>25</v>
      </c>
      <c r="B104" s="137" t="s">
        <v>78</v>
      </c>
      <c r="C104" s="27" t="s">
        <v>17</v>
      </c>
      <c r="D104" s="92">
        <v>11</v>
      </c>
      <c r="E104" s="24" t="s">
        <v>418</v>
      </c>
      <c r="F104" s="24" t="s">
        <v>303</v>
      </c>
      <c r="G104" s="319">
        <v>0</v>
      </c>
      <c r="H104" s="305">
        <v>0</v>
      </c>
      <c r="I104" s="23" t="b">
        <v>1</v>
      </c>
      <c r="J104" s="29"/>
      <c r="L104" s="23" t="b">
        <v>1</v>
      </c>
    </row>
    <row r="105" spans="1:14">
      <c r="A105" s="147" t="s">
        <v>25</v>
      </c>
      <c r="B105" s="82" t="s">
        <v>79</v>
      </c>
      <c r="C105" s="27" t="s">
        <v>17</v>
      </c>
      <c r="D105" s="92">
        <v>11</v>
      </c>
      <c r="E105" s="24" t="s">
        <v>419</v>
      </c>
      <c r="F105" s="24" t="s">
        <v>305</v>
      </c>
      <c r="G105" s="319">
        <v>0</v>
      </c>
      <c r="H105" s="305">
        <v>0</v>
      </c>
      <c r="I105" s="23" t="b">
        <v>1</v>
      </c>
      <c r="J105" s="29"/>
      <c r="L105" s="23" t="b">
        <v>1</v>
      </c>
    </row>
    <row r="106" spans="1:14">
      <c r="A106" s="147" t="s">
        <v>25</v>
      </c>
      <c r="B106" s="137"/>
      <c r="C106" s="27" t="s">
        <v>17</v>
      </c>
      <c r="D106" s="92">
        <v>11</v>
      </c>
      <c r="E106" s="24" t="s">
        <v>420</v>
      </c>
      <c r="F106" s="24" t="s">
        <v>25</v>
      </c>
      <c r="G106" s="319" t="e">
        <v>#N/A</v>
      </c>
      <c r="H106" s="305" t="e">
        <v>#N/A</v>
      </c>
      <c r="I106" s="23" t="e">
        <v>#N/A</v>
      </c>
      <c r="J106" s="29"/>
      <c r="L106" s="23" t="e">
        <v>#N/A</v>
      </c>
    </row>
    <row r="107" spans="1:14">
      <c r="A107" s="147" t="s">
        <v>25</v>
      </c>
      <c r="B107" s="137" t="s">
        <v>80</v>
      </c>
      <c r="C107" s="27" t="s">
        <v>17</v>
      </c>
      <c r="D107" s="92">
        <v>11</v>
      </c>
      <c r="E107" s="24" t="s">
        <v>421</v>
      </c>
      <c r="F107" s="24" t="s">
        <v>308</v>
      </c>
      <c r="G107" s="188">
        <v>4</v>
      </c>
      <c r="H107" s="314">
        <v>4</v>
      </c>
      <c r="I107" s="23" t="b">
        <v>1</v>
      </c>
      <c r="J107" s="94" t="s">
        <v>142</v>
      </c>
      <c r="L107" s="23" t="e">
        <v>#N/A</v>
      </c>
      <c r="M107" s="20" t="b">
        <v>1</v>
      </c>
    </row>
    <row r="108" spans="1:14">
      <c r="A108" s="147" t="s">
        <v>25</v>
      </c>
      <c r="B108" s="137" t="s">
        <v>81</v>
      </c>
      <c r="C108" s="27" t="s">
        <v>17</v>
      </c>
      <c r="D108" s="92">
        <v>11</v>
      </c>
      <c r="E108" s="24" t="s">
        <v>422</v>
      </c>
      <c r="F108" s="24" t="s">
        <v>311</v>
      </c>
      <c r="G108" s="188">
        <v>0</v>
      </c>
      <c r="H108" s="314">
        <v>0</v>
      </c>
      <c r="I108" s="23" t="b">
        <v>1</v>
      </c>
      <c r="J108" s="94" t="s">
        <v>423</v>
      </c>
      <c r="L108" s="23" t="e">
        <v>#N/A</v>
      </c>
      <c r="M108" s="20" t="b">
        <v>1</v>
      </c>
      <c r="N108" s="192" t="s">
        <v>171</v>
      </c>
    </row>
    <row r="109" spans="1:14">
      <c r="A109" s="149" t="s">
        <v>157</v>
      </c>
      <c r="B109" s="296" t="s">
        <v>69</v>
      </c>
      <c r="C109" s="58" t="s">
        <v>17</v>
      </c>
      <c r="D109" s="311">
        <v>11</v>
      </c>
      <c r="E109" s="297" t="s">
        <v>424</v>
      </c>
      <c r="F109" s="297" t="s">
        <v>314</v>
      </c>
      <c r="G109" s="318">
        <v>2</v>
      </c>
      <c r="H109" s="305">
        <v>2</v>
      </c>
      <c r="I109" s="23" t="b">
        <v>1</v>
      </c>
      <c r="J109" s="29"/>
      <c r="L109" s="23" t="b">
        <v>1</v>
      </c>
    </row>
    <row r="110" spans="1:14">
      <c r="A110" s="147" t="s">
        <v>157</v>
      </c>
      <c r="B110" s="82" t="s">
        <v>77</v>
      </c>
      <c r="C110" s="27" t="s">
        <v>17</v>
      </c>
      <c r="D110" s="92">
        <v>11</v>
      </c>
      <c r="E110" s="24" t="s">
        <v>425</v>
      </c>
      <c r="F110" s="24" t="s">
        <v>316</v>
      </c>
      <c r="G110" s="319">
        <v>1</v>
      </c>
      <c r="H110" s="305">
        <v>1</v>
      </c>
      <c r="I110" s="23" t="b">
        <v>1</v>
      </c>
      <c r="J110" s="29"/>
      <c r="L110" s="23" t="b">
        <v>1</v>
      </c>
    </row>
    <row r="111" spans="1:14">
      <c r="A111" s="147" t="s">
        <v>157</v>
      </c>
      <c r="B111" s="82" t="s">
        <v>18</v>
      </c>
      <c r="C111" s="27" t="s">
        <v>17</v>
      </c>
      <c r="D111" s="92">
        <v>11</v>
      </c>
      <c r="E111" s="24" t="s">
        <v>426</v>
      </c>
      <c r="F111" s="24" t="s">
        <v>318</v>
      </c>
      <c r="G111" s="319">
        <v>1</v>
      </c>
      <c r="H111" s="305">
        <v>1</v>
      </c>
      <c r="I111" s="23" t="b">
        <v>1</v>
      </c>
      <c r="J111" s="29"/>
      <c r="L111" s="23" t="b">
        <v>1</v>
      </c>
    </row>
    <row r="112" spans="1:14">
      <c r="A112" s="147" t="s">
        <v>157</v>
      </c>
      <c r="B112" s="137" t="s">
        <v>78</v>
      </c>
      <c r="C112" s="27" t="s">
        <v>17</v>
      </c>
      <c r="D112" s="92">
        <v>11</v>
      </c>
      <c r="E112" s="24" t="s">
        <v>427</v>
      </c>
      <c r="F112" s="24" t="s">
        <v>320</v>
      </c>
      <c r="G112" s="319">
        <v>1</v>
      </c>
      <c r="H112" s="305">
        <v>1</v>
      </c>
      <c r="I112" s="23" t="b">
        <v>1</v>
      </c>
      <c r="J112" s="29"/>
      <c r="L112" s="23" t="b">
        <v>1</v>
      </c>
    </row>
    <row r="113" spans="1:14">
      <c r="A113" s="147" t="s">
        <v>157</v>
      </c>
      <c r="B113" s="82" t="s">
        <v>79</v>
      </c>
      <c r="C113" s="27" t="s">
        <v>17</v>
      </c>
      <c r="D113" s="92">
        <v>11</v>
      </c>
      <c r="E113" s="24" t="s">
        <v>428</v>
      </c>
      <c r="F113" s="24" t="s">
        <v>322</v>
      </c>
      <c r="G113" s="319">
        <v>1</v>
      </c>
      <c r="H113" s="305">
        <v>1</v>
      </c>
      <c r="I113" s="23" t="b">
        <v>1</v>
      </c>
      <c r="J113" s="29"/>
      <c r="L113" s="23" t="b">
        <v>1</v>
      </c>
    </row>
    <row r="114" spans="1:14">
      <c r="A114" s="147" t="s">
        <v>157</v>
      </c>
      <c r="B114" s="137"/>
      <c r="C114" s="27" t="s">
        <v>17</v>
      </c>
      <c r="D114" s="92">
        <v>11</v>
      </c>
      <c r="E114" s="24" t="s">
        <v>429</v>
      </c>
      <c r="F114" s="24" t="s">
        <v>157</v>
      </c>
      <c r="G114" s="319" t="e">
        <v>#N/A</v>
      </c>
      <c r="H114" s="305" t="e">
        <v>#N/A</v>
      </c>
      <c r="I114" s="23" t="e">
        <v>#N/A</v>
      </c>
      <c r="J114" s="29"/>
      <c r="L114" s="23" t="e">
        <v>#N/A</v>
      </c>
    </row>
    <row r="115" spans="1:14">
      <c r="A115" s="147" t="s">
        <v>157</v>
      </c>
      <c r="B115" s="137" t="s">
        <v>80</v>
      </c>
      <c r="C115" s="27" t="s">
        <v>17</v>
      </c>
      <c r="D115" s="92">
        <v>11</v>
      </c>
      <c r="E115" s="24" t="s">
        <v>430</v>
      </c>
      <c r="F115" s="24" t="s">
        <v>325</v>
      </c>
      <c r="G115" s="320">
        <v>6</v>
      </c>
      <c r="H115" s="314">
        <v>6</v>
      </c>
      <c r="I115" s="23" t="b">
        <v>1</v>
      </c>
      <c r="J115" s="214" t="s">
        <v>431</v>
      </c>
      <c r="L115" s="23" t="e">
        <v>#N/A</v>
      </c>
      <c r="M115" s="20" t="b">
        <v>1</v>
      </c>
    </row>
    <row r="116" spans="1:14">
      <c r="A116" s="148" t="s">
        <v>157</v>
      </c>
      <c r="B116" s="293" t="s">
        <v>81</v>
      </c>
      <c r="C116" s="59" t="s">
        <v>17</v>
      </c>
      <c r="D116" s="310">
        <v>11</v>
      </c>
      <c r="E116" s="294" t="s">
        <v>432</v>
      </c>
      <c r="F116" s="294" t="s">
        <v>327</v>
      </c>
      <c r="G116" s="321">
        <v>0</v>
      </c>
      <c r="H116" s="314">
        <v>0</v>
      </c>
      <c r="I116" s="23" t="b">
        <v>1</v>
      </c>
      <c r="J116" s="214" t="s">
        <v>312</v>
      </c>
      <c r="L116" s="23" t="e">
        <v>#N/A</v>
      </c>
      <c r="M116" s="20" t="b">
        <v>1</v>
      </c>
      <c r="N116" s="192" t="s">
        <v>171</v>
      </c>
    </row>
    <row r="117" spans="1:14">
      <c r="A117" s="300" t="s">
        <v>26</v>
      </c>
      <c r="B117" s="296" t="s">
        <v>69</v>
      </c>
      <c r="C117" s="58" t="s">
        <v>17</v>
      </c>
      <c r="D117" s="311">
        <v>11</v>
      </c>
      <c r="E117" s="297" t="s">
        <v>433</v>
      </c>
      <c r="F117" s="297" t="s">
        <v>330</v>
      </c>
      <c r="G117" s="318">
        <v>10</v>
      </c>
      <c r="H117" s="305">
        <v>10</v>
      </c>
      <c r="I117" s="23" t="b">
        <v>1</v>
      </c>
      <c r="J117" s="29"/>
      <c r="L117" s="23" t="b">
        <v>1</v>
      </c>
    </row>
    <row r="118" spans="1:14">
      <c r="A118" s="146" t="s">
        <v>26</v>
      </c>
      <c r="B118" s="82" t="s">
        <v>77</v>
      </c>
      <c r="C118" s="27" t="s">
        <v>17</v>
      </c>
      <c r="D118" s="92">
        <v>11</v>
      </c>
      <c r="E118" s="24" t="s">
        <v>434</v>
      </c>
      <c r="F118" s="24" t="s">
        <v>332</v>
      </c>
      <c r="G118" s="319">
        <v>11</v>
      </c>
      <c r="H118" s="306">
        <v>11</v>
      </c>
      <c r="I118" s="23" t="b">
        <v>1</v>
      </c>
      <c r="J118" s="29"/>
      <c r="L118" s="23" t="b">
        <v>1</v>
      </c>
    </row>
    <row r="119" spans="1:14">
      <c r="A119" s="146" t="s">
        <v>26</v>
      </c>
      <c r="B119" s="82" t="s">
        <v>18</v>
      </c>
      <c r="C119" s="27" t="s">
        <v>17</v>
      </c>
      <c r="D119" s="92">
        <v>11</v>
      </c>
      <c r="E119" s="24" t="s">
        <v>435</v>
      </c>
      <c r="F119" s="24" t="s">
        <v>334</v>
      </c>
      <c r="G119" s="319">
        <v>7</v>
      </c>
      <c r="H119" s="306">
        <v>7</v>
      </c>
      <c r="I119" s="23" t="b">
        <v>1</v>
      </c>
      <c r="J119" s="29"/>
      <c r="L119" s="23" t="b">
        <v>1</v>
      </c>
    </row>
    <row r="120" spans="1:14">
      <c r="A120" s="146" t="s">
        <v>26</v>
      </c>
      <c r="B120" s="301" t="s">
        <v>78</v>
      </c>
      <c r="C120" s="27" t="s">
        <v>17</v>
      </c>
      <c r="D120" s="92">
        <v>11</v>
      </c>
      <c r="E120" s="24" t="s">
        <v>436</v>
      </c>
      <c r="F120" s="24" t="s">
        <v>336</v>
      </c>
      <c r="G120" s="319">
        <v>10</v>
      </c>
      <c r="H120" s="306">
        <v>10</v>
      </c>
      <c r="I120" s="23" t="b">
        <v>1</v>
      </c>
      <c r="J120" s="29"/>
      <c r="L120" s="23" t="b">
        <v>1</v>
      </c>
    </row>
    <row r="121" spans="1:14">
      <c r="A121" s="146" t="s">
        <v>26</v>
      </c>
      <c r="B121" s="82" t="s">
        <v>79</v>
      </c>
      <c r="C121" s="27" t="s">
        <v>17</v>
      </c>
      <c r="D121" s="92">
        <v>11</v>
      </c>
      <c r="E121" s="24" t="s">
        <v>437</v>
      </c>
      <c r="F121" s="24" t="s">
        <v>338</v>
      </c>
      <c r="G121" s="319">
        <v>11</v>
      </c>
      <c r="H121" s="306">
        <v>11</v>
      </c>
      <c r="I121" s="23" t="b">
        <v>1</v>
      </c>
      <c r="J121" s="29"/>
      <c r="L121" s="23" t="b">
        <v>1</v>
      </c>
    </row>
    <row r="122" spans="1:14">
      <c r="A122" s="146" t="s">
        <v>26</v>
      </c>
      <c r="B122" s="301"/>
      <c r="C122" s="27" t="s">
        <v>17</v>
      </c>
      <c r="D122" s="92">
        <v>11</v>
      </c>
      <c r="E122" s="24" t="s">
        <v>438</v>
      </c>
      <c r="F122" s="24" t="s">
        <v>26</v>
      </c>
      <c r="G122" s="319" t="e">
        <v>#N/A</v>
      </c>
      <c r="H122" s="306" t="e">
        <v>#N/A</v>
      </c>
      <c r="I122" s="23" t="e">
        <v>#N/A</v>
      </c>
      <c r="J122" s="29"/>
      <c r="L122" s="23" t="e">
        <v>#N/A</v>
      </c>
    </row>
    <row r="123" spans="1:14">
      <c r="A123" s="146" t="s">
        <v>26</v>
      </c>
      <c r="B123" s="301" t="s">
        <v>80</v>
      </c>
      <c r="C123" s="27" t="s">
        <v>17</v>
      </c>
      <c r="D123" s="92">
        <v>11</v>
      </c>
      <c r="E123" s="24" t="s">
        <v>439</v>
      </c>
      <c r="F123" s="24" t="s">
        <v>341</v>
      </c>
      <c r="G123" s="319">
        <v>22</v>
      </c>
      <c r="H123" s="314">
        <v>22</v>
      </c>
      <c r="I123" s="23" t="b">
        <v>1</v>
      </c>
      <c r="J123" s="97" t="s">
        <v>141</v>
      </c>
      <c r="L123" s="23" t="e">
        <v>#N/A</v>
      </c>
      <c r="M123" s="20" t="b">
        <v>1</v>
      </c>
    </row>
    <row r="124" spans="1:14">
      <c r="A124" s="302" t="s">
        <v>26</v>
      </c>
      <c r="B124" s="303" t="s">
        <v>81</v>
      </c>
      <c r="C124" s="59" t="s">
        <v>17</v>
      </c>
      <c r="D124" s="310">
        <v>11</v>
      </c>
      <c r="E124" s="294" t="s">
        <v>440</v>
      </c>
      <c r="F124" s="294" t="s">
        <v>343</v>
      </c>
      <c r="G124" s="322">
        <v>2</v>
      </c>
      <c r="H124" s="314">
        <v>2</v>
      </c>
      <c r="I124" s="23" t="b">
        <v>1</v>
      </c>
      <c r="J124" s="97" t="s">
        <v>205</v>
      </c>
      <c r="L124" s="23" t="e">
        <v>#N/A</v>
      </c>
      <c r="M124" s="20" t="b">
        <v>1</v>
      </c>
    </row>
    <row r="125" spans="1:14">
      <c r="A125" s="300" t="s">
        <v>27</v>
      </c>
      <c r="B125" s="296" t="s">
        <v>69</v>
      </c>
      <c r="C125" s="58" t="s">
        <v>17</v>
      </c>
      <c r="D125" s="311">
        <v>11</v>
      </c>
      <c r="E125" s="297" t="s">
        <v>441</v>
      </c>
      <c r="F125" s="297" t="s">
        <v>442</v>
      </c>
      <c r="G125" s="318"/>
      <c r="H125" s="305"/>
      <c r="I125" s="23" t="b">
        <v>1</v>
      </c>
      <c r="J125" s="29"/>
    </row>
    <row r="126" spans="1:14">
      <c r="A126" s="146" t="s">
        <v>27</v>
      </c>
      <c r="B126" s="82" t="s">
        <v>77</v>
      </c>
      <c r="C126" s="27" t="s">
        <v>17</v>
      </c>
      <c r="D126" s="92">
        <v>11</v>
      </c>
      <c r="E126" s="24" t="s">
        <v>443</v>
      </c>
      <c r="F126" s="24" t="s">
        <v>444</v>
      </c>
      <c r="G126" s="319"/>
      <c r="H126" s="306"/>
      <c r="I126" s="23" t="b">
        <v>1</v>
      </c>
      <c r="J126" s="29"/>
    </row>
    <row r="127" spans="1:14">
      <c r="A127" s="146" t="s">
        <v>27</v>
      </c>
      <c r="B127" s="82" t="s">
        <v>18</v>
      </c>
      <c r="C127" s="27" t="s">
        <v>17</v>
      </c>
      <c r="D127" s="92">
        <v>11</v>
      </c>
      <c r="E127" s="24" t="s">
        <v>445</v>
      </c>
      <c r="F127" s="24" t="s">
        <v>446</v>
      </c>
      <c r="G127" s="319"/>
      <c r="H127" s="306"/>
      <c r="I127" s="23" t="b">
        <v>1</v>
      </c>
      <c r="J127" s="29"/>
    </row>
    <row r="128" spans="1:14">
      <c r="A128" s="146" t="s">
        <v>27</v>
      </c>
      <c r="B128" s="301" t="s">
        <v>78</v>
      </c>
      <c r="C128" s="27" t="s">
        <v>17</v>
      </c>
      <c r="D128" s="92">
        <v>11</v>
      </c>
      <c r="E128" s="24" t="s">
        <v>447</v>
      </c>
      <c r="F128" s="24" t="s">
        <v>448</v>
      </c>
      <c r="G128" s="319"/>
      <c r="H128" s="306"/>
      <c r="I128" s="23" t="b">
        <v>1</v>
      </c>
      <c r="J128" s="29"/>
    </row>
    <row r="129" spans="1:13">
      <c r="A129" s="146" t="s">
        <v>27</v>
      </c>
      <c r="B129" s="82" t="s">
        <v>79</v>
      </c>
      <c r="C129" s="27" t="s">
        <v>17</v>
      </c>
      <c r="D129" s="92">
        <v>11</v>
      </c>
      <c r="E129" s="24" t="s">
        <v>449</v>
      </c>
      <c r="F129" s="24" t="s">
        <v>450</v>
      </c>
      <c r="G129" s="319"/>
      <c r="H129" s="306"/>
      <c r="I129" s="23" t="b">
        <v>1</v>
      </c>
      <c r="J129" s="29"/>
    </row>
    <row r="130" spans="1:13">
      <c r="A130" s="146" t="s">
        <v>27</v>
      </c>
      <c r="B130" s="301"/>
      <c r="C130" s="27" t="s">
        <v>17</v>
      </c>
      <c r="D130" s="92">
        <v>11</v>
      </c>
      <c r="E130" s="24" t="s">
        <v>451</v>
      </c>
      <c r="F130" s="24" t="s">
        <v>27</v>
      </c>
      <c r="G130" s="319"/>
      <c r="H130" s="306"/>
      <c r="I130" s="23" t="b">
        <v>1</v>
      </c>
      <c r="J130" s="29"/>
    </row>
    <row r="131" spans="1:13">
      <c r="A131" s="146" t="s">
        <v>27</v>
      </c>
      <c r="B131" s="301" t="s">
        <v>80</v>
      </c>
      <c r="C131" s="27" t="s">
        <v>17</v>
      </c>
      <c r="D131" s="92">
        <v>11</v>
      </c>
      <c r="E131" s="24" t="s">
        <v>452</v>
      </c>
      <c r="F131" s="24" t="s">
        <v>453</v>
      </c>
      <c r="G131" s="319"/>
      <c r="H131" s="306"/>
      <c r="I131" s="23" t="b">
        <v>1</v>
      </c>
      <c r="J131" s="29"/>
    </row>
    <row r="132" spans="1:13">
      <c r="A132" s="146" t="s">
        <v>27</v>
      </c>
      <c r="B132" s="301" t="s">
        <v>81</v>
      </c>
      <c r="C132" s="27" t="s">
        <v>17</v>
      </c>
      <c r="D132" s="92">
        <v>11</v>
      </c>
      <c r="E132" s="24" t="s">
        <v>454</v>
      </c>
      <c r="F132" s="24" t="s">
        <v>455</v>
      </c>
      <c r="G132" s="319"/>
      <c r="H132" s="307"/>
      <c r="I132" s="23" t="b">
        <v>1</v>
      </c>
      <c r="J132" s="29"/>
    </row>
    <row r="133" spans="1:13">
      <c r="A133" s="149" t="s">
        <v>185</v>
      </c>
      <c r="B133" s="296" t="s">
        <v>69</v>
      </c>
      <c r="C133" s="58" t="s">
        <v>17</v>
      </c>
      <c r="D133" s="311">
        <v>11</v>
      </c>
      <c r="E133" s="297" t="s">
        <v>456</v>
      </c>
      <c r="F133" s="297" t="s">
        <v>345</v>
      </c>
      <c r="G133" s="318">
        <v>11</v>
      </c>
      <c r="H133" s="305">
        <v>11</v>
      </c>
      <c r="I133" s="23" t="b">
        <v>1</v>
      </c>
      <c r="J133" s="29"/>
      <c r="L133" s="20" t="b">
        <v>1</v>
      </c>
    </row>
    <row r="134" spans="1:13">
      <c r="A134" s="147" t="s">
        <v>185</v>
      </c>
      <c r="B134" s="82" t="s">
        <v>77</v>
      </c>
      <c r="C134" s="27" t="s">
        <v>17</v>
      </c>
      <c r="D134" s="92">
        <v>11</v>
      </c>
      <c r="E134" s="24" t="s">
        <v>457</v>
      </c>
      <c r="F134" s="24" t="s">
        <v>347</v>
      </c>
      <c r="G134" s="319">
        <v>16</v>
      </c>
      <c r="H134" s="305">
        <v>16</v>
      </c>
      <c r="I134" s="23" t="b">
        <v>1</v>
      </c>
      <c r="J134" s="29"/>
      <c r="L134" s="20" t="b">
        <v>1</v>
      </c>
    </row>
    <row r="135" spans="1:13">
      <c r="A135" s="147" t="s">
        <v>185</v>
      </c>
      <c r="B135" s="82" t="s">
        <v>18</v>
      </c>
      <c r="C135" s="27" t="s">
        <v>17</v>
      </c>
      <c r="D135" s="92">
        <v>11</v>
      </c>
      <c r="E135" s="24" t="s">
        <v>458</v>
      </c>
      <c r="F135" s="24" t="s">
        <v>349</v>
      </c>
      <c r="G135" s="319">
        <v>9</v>
      </c>
      <c r="H135" s="305">
        <v>9</v>
      </c>
      <c r="I135" s="23" t="b">
        <v>1</v>
      </c>
      <c r="J135" s="29"/>
      <c r="L135" s="20" t="b">
        <v>1</v>
      </c>
    </row>
    <row r="136" spans="1:13">
      <c r="A136" s="147" t="s">
        <v>185</v>
      </c>
      <c r="B136" s="137" t="s">
        <v>78</v>
      </c>
      <c r="C136" s="27" t="s">
        <v>17</v>
      </c>
      <c r="D136" s="92">
        <v>11</v>
      </c>
      <c r="E136" s="24" t="s">
        <v>459</v>
      </c>
      <c r="F136" s="24" t="s">
        <v>351</v>
      </c>
      <c r="G136" s="319">
        <v>10</v>
      </c>
      <c r="H136" s="305">
        <v>10</v>
      </c>
      <c r="I136" s="23" t="b">
        <v>1</v>
      </c>
      <c r="J136" s="29"/>
      <c r="L136" s="20" t="b">
        <v>1</v>
      </c>
    </row>
    <row r="137" spans="1:13">
      <c r="A137" s="147" t="s">
        <v>185</v>
      </c>
      <c r="B137" s="82" t="s">
        <v>79</v>
      </c>
      <c r="C137" s="27" t="s">
        <v>17</v>
      </c>
      <c r="D137" s="92">
        <v>11</v>
      </c>
      <c r="E137" s="24" t="s">
        <v>460</v>
      </c>
      <c r="F137" s="24" t="s">
        <v>353</v>
      </c>
      <c r="G137" s="319">
        <v>14</v>
      </c>
      <c r="H137" s="305">
        <v>14</v>
      </c>
      <c r="I137" s="23" t="b">
        <v>1</v>
      </c>
      <c r="J137" s="29"/>
      <c r="L137" s="20" t="b">
        <v>1</v>
      </c>
    </row>
    <row r="138" spans="1:13">
      <c r="A138" s="147" t="s">
        <v>185</v>
      </c>
      <c r="B138" s="137"/>
      <c r="C138" s="27" t="s">
        <v>17</v>
      </c>
      <c r="D138" s="92">
        <v>11</v>
      </c>
      <c r="E138" s="24" t="s">
        <v>461</v>
      </c>
      <c r="F138" s="24" t="s">
        <v>185</v>
      </c>
      <c r="G138" s="319" t="e">
        <v>#N/A</v>
      </c>
      <c r="H138" s="305" t="e">
        <v>#N/A</v>
      </c>
      <c r="I138" s="23" t="e">
        <v>#N/A</v>
      </c>
      <c r="J138" s="29"/>
      <c r="L138" s="20" t="e">
        <v>#N/A</v>
      </c>
    </row>
    <row r="139" spans="1:13">
      <c r="A139" s="147" t="s">
        <v>185</v>
      </c>
      <c r="B139" s="137" t="s">
        <v>80</v>
      </c>
      <c r="C139" s="27" t="s">
        <v>17</v>
      </c>
      <c r="D139" s="92">
        <v>11</v>
      </c>
      <c r="E139" s="24" t="s">
        <v>462</v>
      </c>
      <c r="F139" s="24" t="s">
        <v>356</v>
      </c>
      <c r="G139" s="320">
        <v>29</v>
      </c>
      <c r="H139" s="314">
        <v>29</v>
      </c>
      <c r="I139" s="23" t="b">
        <v>1</v>
      </c>
      <c r="J139" s="93" t="s">
        <v>136</v>
      </c>
      <c r="L139" s="20" t="e">
        <v>#N/A</v>
      </c>
      <c r="M139" s="20" t="b">
        <v>1</v>
      </c>
    </row>
    <row r="140" spans="1:13">
      <c r="A140" s="148" t="s">
        <v>185</v>
      </c>
      <c r="B140" s="293" t="s">
        <v>81</v>
      </c>
      <c r="C140" s="59" t="s">
        <v>17</v>
      </c>
      <c r="D140" s="310">
        <v>11</v>
      </c>
      <c r="E140" s="294" t="s">
        <v>463</v>
      </c>
      <c r="F140" s="294" t="s">
        <v>358</v>
      </c>
      <c r="G140" s="321">
        <v>3</v>
      </c>
      <c r="H140" s="314">
        <v>3</v>
      </c>
      <c r="I140" s="23" t="b">
        <v>1</v>
      </c>
      <c r="J140" s="93" t="s">
        <v>121</v>
      </c>
      <c r="L140" s="20" t="e">
        <v>#N/A</v>
      </c>
      <c r="M140" s="20" t="b">
        <v>1</v>
      </c>
    </row>
    <row r="141" spans="1:13">
      <c r="A141" s="150" t="s">
        <v>149</v>
      </c>
      <c r="B141" s="312" t="s">
        <v>69</v>
      </c>
      <c r="C141" s="58" t="s">
        <v>17</v>
      </c>
      <c r="D141" s="311">
        <v>11</v>
      </c>
      <c r="E141" s="297" t="s">
        <v>464</v>
      </c>
      <c r="F141" s="95" t="s">
        <v>465</v>
      </c>
      <c r="G141" s="97" t="e">
        <v>#N/A</v>
      </c>
      <c r="H141" s="305" t="s">
        <v>151</v>
      </c>
      <c r="I141" s="23" t="e">
        <v>#N/A</v>
      </c>
      <c r="J141" s="29"/>
      <c r="L141" s="20" t="s">
        <v>151</v>
      </c>
    </row>
    <row r="142" spans="1:13">
      <c r="A142" s="151" t="s">
        <v>149</v>
      </c>
      <c r="B142" s="139" t="s">
        <v>77</v>
      </c>
      <c r="C142" s="27" t="s">
        <v>17</v>
      </c>
      <c r="D142" s="92">
        <v>11</v>
      </c>
      <c r="E142" s="24" t="s">
        <v>466</v>
      </c>
      <c r="F142" s="99" t="s">
        <v>467</v>
      </c>
      <c r="G142" s="98" t="e">
        <v>#N/A</v>
      </c>
      <c r="H142" s="306" t="s">
        <v>151</v>
      </c>
      <c r="I142" s="23" t="e">
        <v>#N/A</v>
      </c>
      <c r="J142" s="29"/>
      <c r="L142" s="20" t="s">
        <v>151</v>
      </c>
    </row>
    <row r="143" spans="1:13">
      <c r="A143" s="151" t="s">
        <v>149</v>
      </c>
      <c r="B143" s="139" t="s">
        <v>18</v>
      </c>
      <c r="C143" s="27" t="s">
        <v>17</v>
      </c>
      <c r="D143" s="92">
        <v>11</v>
      </c>
      <c r="E143" s="24" t="s">
        <v>468</v>
      </c>
      <c r="F143" s="99" t="s">
        <v>469</v>
      </c>
      <c r="G143" s="98" t="e">
        <v>#N/A</v>
      </c>
      <c r="H143" s="306" t="s">
        <v>151</v>
      </c>
      <c r="I143" s="23" t="e">
        <v>#N/A</v>
      </c>
      <c r="J143" s="29"/>
      <c r="L143" s="20" t="s">
        <v>151</v>
      </c>
    </row>
    <row r="144" spans="1:13">
      <c r="A144" s="151" t="s">
        <v>149</v>
      </c>
      <c r="B144" s="140" t="s">
        <v>78</v>
      </c>
      <c r="C144" s="27" t="s">
        <v>17</v>
      </c>
      <c r="D144" s="92">
        <v>11</v>
      </c>
      <c r="E144" s="24" t="s">
        <v>470</v>
      </c>
      <c r="F144" s="99" t="s">
        <v>471</v>
      </c>
      <c r="G144" s="98" t="e">
        <v>#N/A</v>
      </c>
      <c r="H144" s="306" t="s">
        <v>151</v>
      </c>
      <c r="I144" s="23" t="e">
        <v>#N/A</v>
      </c>
      <c r="J144" s="29"/>
      <c r="L144" s="20" t="s">
        <v>151</v>
      </c>
    </row>
    <row r="145" spans="1:13">
      <c r="A145" s="151" t="s">
        <v>149</v>
      </c>
      <c r="B145" s="139" t="s">
        <v>79</v>
      </c>
      <c r="C145" s="27" t="s">
        <v>17</v>
      </c>
      <c r="D145" s="92">
        <v>11</v>
      </c>
      <c r="E145" s="24" t="s">
        <v>472</v>
      </c>
      <c r="F145" s="99" t="s">
        <v>473</v>
      </c>
      <c r="G145" s="98" t="e">
        <v>#N/A</v>
      </c>
      <c r="H145" s="306" t="s">
        <v>151</v>
      </c>
      <c r="I145" s="23" t="e">
        <v>#N/A</v>
      </c>
      <c r="J145" s="29"/>
      <c r="L145" s="20" t="s">
        <v>151</v>
      </c>
    </row>
    <row r="146" spans="1:13">
      <c r="A146" s="151" t="s">
        <v>149</v>
      </c>
      <c r="B146" s="140"/>
      <c r="C146" s="27" t="s">
        <v>17</v>
      </c>
      <c r="D146" s="92">
        <v>11</v>
      </c>
      <c r="E146" s="24" t="s">
        <v>474</v>
      </c>
      <c r="F146" s="99" t="s">
        <v>149</v>
      </c>
      <c r="G146" s="98" t="e">
        <v>#N/A</v>
      </c>
      <c r="H146" s="306" t="s">
        <v>151</v>
      </c>
      <c r="I146" s="23" t="e">
        <v>#N/A</v>
      </c>
      <c r="J146" s="29"/>
      <c r="L146" s="20" t="s">
        <v>151</v>
      </c>
    </row>
    <row r="147" spans="1:13">
      <c r="A147" s="151" t="s">
        <v>149</v>
      </c>
      <c r="B147" s="140" t="s">
        <v>80</v>
      </c>
      <c r="C147" s="27" t="s">
        <v>17</v>
      </c>
      <c r="D147" s="92">
        <v>11</v>
      </c>
      <c r="E147" s="24" t="s">
        <v>475</v>
      </c>
      <c r="F147" s="99" t="s">
        <v>476</v>
      </c>
      <c r="G147" s="98" t="e">
        <v>#N/A</v>
      </c>
      <c r="H147" s="314" t="s">
        <v>151</v>
      </c>
      <c r="I147" s="23" t="e">
        <v>#N/A</v>
      </c>
      <c r="J147" s="97" t="e">
        <v>#N/A</v>
      </c>
      <c r="L147" s="20" t="s">
        <v>151</v>
      </c>
    </row>
    <row r="148" spans="1:13">
      <c r="A148" s="152" t="s">
        <v>149</v>
      </c>
      <c r="B148" s="313" t="s">
        <v>81</v>
      </c>
      <c r="C148" s="59" t="s">
        <v>17</v>
      </c>
      <c r="D148" s="310">
        <v>11</v>
      </c>
      <c r="E148" s="294" t="s">
        <v>477</v>
      </c>
      <c r="F148" s="100" t="s">
        <v>478</v>
      </c>
      <c r="G148" s="323" t="e">
        <v>#N/A</v>
      </c>
      <c r="H148" s="314" t="s">
        <v>151</v>
      </c>
      <c r="I148" s="23" t="e">
        <v>#N/A</v>
      </c>
      <c r="J148" s="97" t="e">
        <v>#N/A</v>
      </c>
      <c r="L148" s="20" t="s">
        <v>151</v>
      </c>
    </row>
    <row r="149" spans="1:13">
      <c r="A149" s="300" t="s">
        <v>209</v>
      </c>
      <c r="B149" s="296" t="s">
        <v>69</v>
      </c>
      <c r="C149" s="58" t="s">
        <v>17</v>
      </c>
      <c r="D149" s="311">
        <v>11</v>
      </c>
      <c r="E149" s="297" t="s">
        <v>479</v>
      </c>
      <c r="F149" s="297" t="s">
        <v>360</v>
      </c>
      <c r="G149" s="318">
        <v>89</v>
      </c>
      <c r="H149" s="305" t="s">
        <v>194</v>
      </c>
      <c r="I149" s="23" t="b">
        <v>0</v>
      </c>
      <c r="J149" s="29"/>
      <c r="L149" s="20" t="b">
        <v>1</v>
      </c>
      <c r="M149" s="20" t="s">
        <v>178</v>
      </c>
    </row>
    <row r="150" spans="1:13">
      <c r="A150" s="146" t="s">
        <v>209</v>
      </c>
      <c r="B150" s="82" t="s">
        <v>77</v>
      </c>
      <c r="C150" s="27" t="s">
        <v>17</v>
      </c>
      <c r="D150" s="92">
        <v>11</v>
      </c>
      <c r="E150" s="24" t="s">
        <v>480</v>
      </c>
      <c r="F150" s="24" t="s">
        <v>362</v>
      </c>
      <c r="G150" s="319">
        <v>93</v>
      </c>
      <c r="H150" s="306" t="s">
        <v>197</v>
      </c>
      <c r="I150" s="23" t="b">
        <v>0</v>
      </c>
      <c r="J150" s="29"/>
      <c r="L150" s="20" t="b">
        <v>1</v>
      </c>
    </row>
    <row r="151" spans="1:13">
      <c r="A151" s="146" t="s">
        <v>209</v>
      </c>
      <c r="B151" s="82" t="s">
        <v>18</v>
      </c>
      <c r="C151" s="27" t="s">
        <v>17</v>
      </c>
      <c r="D151" s="92">
        <v>11</v>
      </c>
      <c r="E151" s="24" t="s">
        <v>481</v>
      </c>
      <c r="F151" s="24" t="s">
        <v>364</v>
      </c>
      <c r="G151" s="319">
        <v>93</v>
      </c>
      <c r="H151" s="306" t="s">
        <v>197</v>
      </c>
      <c r="I151" s="23" t="b">
        <v>0</v>
      </c>
      <c r="J151" s="29"/>
      <c r="L151" s="20" t="b">
        <v>1</v>
      </c>
    </row>
    <row r="152" spans="1:13">
      <c r="A152" s="146" t="s">
        <v>209</v>
      </c>
      <c r="B152" s="301" t="s">
        <v>78</v>
      </c>
      <c r="C152" s="27" t="s">
        <v>17</v>
      </c>
      <c r="D152" s="92">
        <v>11</v>
      </c>
      <c r="E152" s="24" t="s">
        <v>482</v>
      </c>
      <c r="F152" s="24" t="s">
        <v>366</v>
      </c>
      <c r="G152" s="319">
        <v>88</v>
      </c>
      <c r="H152" s="306" t="s">
        <v>193</v>
      </c>
      <c r="I152" s="23" t="b">
        <v>0</v>
      </c>
      <c r="J152" s="29"/>
      <c r="L152" s="20" t="b">
        <v>1</v>
      </c>
    </row>
    <row r="153" spans="1:13">
      <c r="A153" s="146" t="s">
        <v>209</v>
      </c>
      <c r="B153" s="82" t="s">
        <v>79</v>
      </c>
      <c r="C153" s="27" t="s">
        <v>17</v>
      </c>
      <c r="D153" s="92">
        <v>11</v>
      </c>
      <c r="E153" s="24" t="s">
        <v>483</v>
      </c>
      <c r="F153" s="24" t="s">
        <v>368</v>
      </c>
      <c r="G153" s="319">
        <v>87</v>
      </c>
      <c r="H153" s="306" t="s">
        <v>192</v>
      </c>
      <c r="I153" s="23" t="b">
        <v>0</v>
      </c>
      <c r="J153" s="29"/>
      <c r="L153" s="20" t="b">
        <v>1</v>
      </c>
    </row>
    <row r="154" spans="1:13">
      <c r="A154" s="146" t="s">
        <v>209</v>
      </c>
      <c r="B154" s="301"/>
      <c r="C154" s="27" t="s">
        <v>17</v>
      </c>
      <c r="D154" s="92">
        <v>11</v>
      </c>
      <c r="E154" s="24" t="s">
        <v>484</v>
      </c>
      <c r="F154" s="24" t="s">
        <v>209</v>
      </c>
      <c r="G154" s="319" t="e">
        <v>#N/A</v>
      </c>
      <c r="H154" s="306" t="e">
        <v>#N/A</v>
      </c>
      <c r="I154" s="23" t="e">
        <v>#N/A</v>
      </c>
      <c r="J154" s="29"/>
      <c r="L154" s="20" t="e">
        <v>#N/A</v>
      </c>
    </row>
    <row r="155" spans="1:13">
      <c r="A155" s="146" t="s">
        <v>209</v>
      </c>
      <c r="B155" s="301" t="s">
        <v>80</v>
      </c>
      <c r="C155" s="27" t="s">
        <v>17</v>
      </c>
      <c r="D155" s="92">
        <v>11</v>
      </c>
      <c r="E155" s="24" t="s">
        <v>485</v>
      </c>
      <c r="F155" s="24" t="s">
        <v>371</v>
      </c>
      <c r="G155" s="319">
        <v>96</v>
      </c>
      <c r="H155" s="314" t="s">
        <v>199</v>
      </c>
      <c r="I155" s="23" t="b">
        <v>0</v>
      </c>
      <c r="J155" s="97" t="s">
        <v>120</v>
      </c>
      <c r="L155" s="20" t="e">
        <v>#N/A</v>
      </c>
      <c r="M155" s="20" t="b">
        <v>1</v>
      </c>
    </row>
    <row r="156" spans="1:13">
      <c r="A156" s="302" t="s">
        <v>209</v>
      </c>
      <c r="B156" s="303" t="s">
        <v>81</v>
      </c>
      <c r="C156" s="59" t="s">
        <v>17</v>
      </c>
      <c r="D156" s="310">
        <v>11</v>
      </c>
      <c r="E156" s="294" t="s">
        <v>486</v>
      </c>
      <c r="F156" s="294" t="s">
        <v>374</v>
      </c>
      <c r="G156" s="322">
        <v>75</v>
      </c>
      <c r="H156" s="314" t="s">
        <v>189</v>
      </c>
      <c r="I156" s="23" t="b">
        <v>0</v>
      </c>
      <c r="J156" s="97" t="s">
        <v>122</v>
      </c>
      <c r="L156" s="20" t="e">
        <v>#N/A</v>
      </c>
      <c r="M156" s="20" t="b">
        <v>1</v>
      </c>
    </row>
    <row r="157" spans="1:13">
      <c r="A157" s="149" t="s">
        <v>31</v>
      </c>
      <c r="B157" s="296" t="s">
        <v>69</v>
      </c>
      <c r="C157" s="58" t="s">
        <v>17</v>
      </c>
      <c r="D157" s="311">
        <v>11</v>
      </c>
      <c r="E157" s="297" t="s">
        <v>487</v>
      </c>
      <c r="F157" s="297" t="s">
        <v>376</v>
      </c>
      <c r="G157" s="318">
        <v>21</v>
      </c>
      <c r="H157" s="305">
        <v>21</v>
      </c>
      <c r="I157" s="23" t="b">
        <v>1</v>
      </c>
      <c r="J157" s="29"/>
      <c r="L157" s="20" t="b">
        <v>1</v>
      </c>
    </row>
    <row r="158" spans="1:13">
      <c r="A158" s="147" t="s">
        <v>31</v>
      </c>
      <c r="B158" s="82" t="s">
        <v>77</v>
      </c>
      <c r="C158" s="27" t="s">
        <v>17</v>
      </c>
      <c r="D158" s="92">
        <v>11</v>
      </c>
      <c r="E158" s="24" t="s">
        <v>488</v>
      </c>
      <c r="F158" s="24" t="s">
        <v>378</v>
      </c>
      <c r="G158" s="319">
        <v>21</v>
      </c>
      <c r="H158" s="305">
        <v>21</v>
      </c>
      <c r="I158" s="23" t="b">
        <v>1</v>
      </c>
      <c r="J158" s="29"/>
      <c r="L158" s="20" t="b">
        <v>1</v>
      </c>
    </row>
    <row r="159" spans="1:13">
      <c r="A159" s="147" t="s">
        <v>31</v>
      </c>
      <c r="B159" s="82" t="s">
        <v>18</v>
      </c>
      <c r="C159" s="27" t="s">
        <v>17</v>
      </c>
      <c r="D159" s="92">
        <v>11</v>
      </c>
      <c r="E159" s="24" t="s">
        <v>489</v>
      </c>
      <c r="F159" s="24" t="s">
        <v>380</v>
      </c>
      <c r="G159" s="319">
        <v>31</v>
      </c>
      <c r="H159" s="305">
        <v>31</v>
      </c>
      <c r="I159" s="23" t="b">
        <v>1</v>
      </c>
      <c r="J159" s="29"/>
      <c r="L159" s="20" t="b">
        <v>1</v>
      </c>
    </row>
    <row r="160" spans="1:13">
      <c r="A160" s="147" t="s">
        <v>31</v>
      </c>
      <c r="B160" s="137" t="s">
        <v>78</v>
      </c>
      <c r="C160" s="27" t="s">
        <v>17</v>
      </c>
      <c r="D160" s="92">
        <v>11</v>
      </c>
      <c r="E160" s="24" t="s">
        <v>490</v>
      </c>
      <c r="F160" s="24" t="s">
        <v>382</v>
      </c>
      <c r="G160" s="319">
        <v>20</v>
      </c>
      <c r="H160" s="305">
        <v>20</v>
      </c>
      <c r="I160" s="23" t="b">
        <v>1</v>
      </c>
      <c r="J160" s="29"/>
      <c r="L160" s="20" t="b">
        <v>1</v>
      </c>
    </row>
    <row r="161" spans="1:13">
      <c r="A161" s="147" t="s">
        <v>31</v>
      </c>
      <c r="B161" s="82" t="s">
        <v>79</v>
      </c>
      <c r="C161" s="27" t="s">
        <v>17</v>
      </c>
      <c r="D161" s="92">
        <v>11</v>
      </c>
      <c r="E161" s="24" t="s">
        <v>491</v>
      </c>
      <c r="F161" s="24" t="s">
        <v>384</v>
      </c>
      <c r="G161" s="319">
        <v>15</v>
      </c>
      <c r="H161" s="305">
        <v>15</v>
      </c>
      <c r="I161" s="23" t="b">
        <v>1</v>
      </c>
      <c r="J161" s="29"/>
      <c r="L161" s="20" t="b">
        <v>1</v>
      </c>
    </row>
    <row r="162" spans="1:13">
      <c r="A162" s="147" t="s">
        <v>31</v>
      </c>
      <c r="B162" s="137"/>
      <c r="C162" s="27" t="s">
        <v>17</v>
      </c>
      <c r="D162" s="92">
        <v>11</v>
      </c>
      <c r="E162" s="24" t="s">
        <v>492</v>
      </c>
      <c r="F162" s="24" t="s">
        <v>31</v>
      </c>
      <c r="G162" s="319" t="e">
        <v>#N/A</v>
      </c>
      <c r="H162" s="305" t="e">
        <v>#N/A</v>
      </c>
      <c r="I162" s="23" t="e">
        <v>#N/A</v>
      </c>
      <c r="J162" s="29"/>
      <c r="L162" s="20" t="e">
        <v>#N/A</v>
      </c>
    </row>
    <row r="163" spans="1:13">
      <c r="A163" s="147" t="s">
        <v>31</v>
      </c>
      <c r="B163" s="137" t="s">
        <v>80</v>
      </c>
      <c r="C163" s="27" t="s">
        <v>17</v>
      </c>
      <c r="D163" s="92">
        <v>11</v>
      </c>
      <c r="E163" s="24" t="s">
        <v>493</v>
      </c>
      <c r="F163" s="24" t="s">
        <v>387</v>
      </c>
      <c r="G163" s="320">
        <v>34</v>
      </c>
      <c r="H163" s="314">
        <v>34</v>
      </c>
      <c r="I163" s="23" t="b">
        <v>1</v>
      </c>
      <c r="J163" s="93" t="s">
        <v>129</v>
      </c>
      <c r="L163" s="20" t="e">
        <v>#N/A</v>
      </c>
      <c r="M163" s="20" t="b">
        <v>1</v>
      </c>
    </row>
    <row r="164" spans="1:13">
      <c r="A164" s="148" t="s">
        <v>31</v>
      </c>
      <c r="B164" s="293" t="s">
        <v>81</v>
      </c>
      <c r="C164" s="59" t="s">
        <v>17</v>
      </c>
      <c r="D164" s="310">
        <v>11</v>
      </c>
      <c r="E164" s="294" t="s">
        <v>494</v>
      </c>
      <c r="F164" s="294" t="s">
        <v>389</v>
      </c>
      <c r="G164" s="321">
        <v>8</v>
      </c>
      <c r="H164" s="314">
        <v>8</v>
      </c>
      <c r="I164" s="23" t="b">
        <v>1</v>
      </c>
      <c r="J164" s="93" t="s">
        <v>134</v>
      </c>
      <c r="L164" s="20" t="e">
        <v>#N/A</v>
      </c>
      <c r="M164" s="20" t="b">
        <v>1</v>
      </c>
    </row>
    <row r="165" spans="1:13">
      <c r="A165" s="151"/>
      <c r="B165" s="138"/>
      <c r="C165" s="27"/>
      <c r="D165" s="92"/>
      <c r="E165" s="24"/>
      <c r="F165" s="99"/>
      <c r="G165" s="98"/>
      <c r="H165" s="306"/>
      <c r="I165" s="23" t="b">
        <v>1</v>
      </c>
      <c r="J165" s="29"/>
    </row>
    <row r="166" spans="1:13">
      <c r="A166" s="151"/>
      <c r="B166" s="139"/>
      <c r="C166" s="27"/>
      <c r="D166" s="92"/>
      <c r="E166" s="24"/>
      <c r="F166" s="99"/>
      <c r="G166" s="98"/>
      <c r="H166" s="306"/>
      <c r="I166" s="23" t="b">
        <v>1</v>
      </c>
      <c r="J166" s="29"/>
    </row>
    <row r="167" spans="1:13">
      <c r="A167" s="151"/>
      <c r="B167" s="139"/>
      <c r="C167" s="27"/>
      <c r="D167" s="92"/>
      <c r="E167" s="24"/>
      <c r="F167" s="99"/>
      <c r="G167" s="98"/>
      <c r="H167" s="306"/>
      <c r="I167" s="23" t="b">
        <v>1</v>
      </c>
      <c r="J167" s="29"/>
    </row>
    <row r="168" spans="1:13">
      <c r="A168" s="151"/>
      <c r="B168" s="140"/>
      <c r="C168" s="27"/>
      <c r="D168" s="92"/>
      <c r="E168" s="24"/>
      <c r="F168" s="99"/>
      <c r="G168" s="98"/>
      <c r="H168" s="306"/>
      <c r="I168" s="23" t="b">
        <v>1</v>
      </c>
      <c r="J168" s="29"/>
    </row>
    <row r="169" spans="1:13">
      <c r="A169" s="151"/>
      <c r="B169" s="139"/>
      <c r="C169" s="27"/>
      <c r="D169" s="92"/>
      <c r="E169" s="24"/>
      <c r="F169" s="99"/>
      <c r="G169" s="98"/>
      <c r="H169" s="306"/>
      <c r="I169" s="23" t="b">
        <v>1</v>
      </c>
      <c r="J169" s="29"/>
    </row>
    <row r="170" spans="1:13">
      <c r="A170" s="151"/>
      <c r="B170" s="140"/>
      <c r="C170" s="27"/>
      <c r="D170" s="92"/>
      <c r="E170" s="24"/>
      <c r="F170" s="99"/>
      <c r="G170" s="98"/>
      <c r="H170" s="306"/>
      <c r="I170" s="23" t="b">
        <v>1</v>
      </c>
      <c r="J170" s="29"/>
    </row>
    <row r="171" spans="1:13">
      <c r="A171" s="151"/>
      <c r="B171" s="140"/>
      <c r="C171" s="27"/>
      <c r="D171" s="92"/>
      <c r="E171" s="24"/>
      <c r="F171" s="99"/>
      <c r="G171" s="98"/>
      <c r="H171" s="306"/>
      <c r="I171" s="23" t="b">
        <v>1</v>
      </c>
      <c r="J171" s="29"/>
    </row>
    <row r="172" spans="1:13">
      <c r="A172" s="152"/>
      <c r="B172" s="313"/>
      <c r="C172" s="59"/>
      <c r="D172" s="310"/>
      <c r="E172" s="294"/>
      <c r="F172" s="100"/>
      <c r="G172" s="323"/>
      <c r="H172" s="307"/>
      <c r="I172" s="23" t="b">
        <v>1</v>
      </c>
      <c r="J172" s="29"/>
    </row>
    <row r="173" spans="1:13">
      <c r="A173" s="149" t="s">
        <v>22</v>
      </c>
      <c r="B173" s="296" t="s">
        <v>69</v>
      </c>
      <c r="C173" s="54" t="s">
        <v>16</v>
      </c>
      <c r="D173" s="54">
        <v>13</v>
      </c>
      <c r="E173" s="297" t="s">
        <v>495</v>
      </c>
      <c r="F173" s="297" t="s">
        <v>248</v>
      </c>
      <c r="G173" s="57">
        <v>34</v>
      </c>
      <c r="H173" s="305">
        <v>34</v>
      </c>
      <c r="I173" s="23" t="b">
        <v>1</v>
      </c>
      <c r="J173" s="29"/>
      <c r="L173" s="20" t="b">
        <v>1</v>
      </c>
    </row>
    <row r="174" spans="1:13">
      <c r="A174" s="147" t="s">
        <v>22</v>
      </c>
      <c r="B174" s="82" t="s">
        <v>77</v>
      </c>
      <c r="C174" s="51" t="s">
        <v>16</v>
      </c>
      <c r="D174" s="51">
        <v>13</v>
      </c>
      <c r="E174" s="24" t="s">
        <v>496</v>
      </c>
      <c r="F174" s="24" t="s">
        <v>250</v>
      </c>
      <c r="G174" s="53">
        <v>35</v>
      </c>
      <c r="H174" s="306">
        <v>35</v>
      </c>
      <c r="I174" s="23" t="b">
        <v>1</v>
      </c>
      <c r="J174" s="29"/>
      <c r="L174" s="20" t="b">
        <v>1</v>
      </c>
    </row>
    <row r="175" spans="1:13">
      <c r="A175" s="147" t="s">
        <v>22</v>
      </c>
      <c r="B175" s="82" t="s">
        <v>18</v>
      </c>
      <c r="C175" s="51" t="s">
        <v>16</v>
      </c>
      <c r="D175" s="51">
        <v>13</v>
      </c>
      <c r="E175" s="24" t="s">
        <v>497</v>
      </c>
      <c r="F175" s="24" t="s">
        <v>252</v>
      </c>
      <c r="G175" s="53">
        <v>36</v>
      </c>
      <c r="H175" s="306">
        <v>36</v>
      </c>
      <c r="I175" s="23" t="b">
        <v>1</v>
      </c>
      <c r="J175" s="29"/>
      <c r="L175" s="20" t="b">
        <v>1</v>
      </c>
    </row>
    <row r="176" spans="1:13">
      <c r="A176" s="147" t="s">
        <v>22</v>
      </c>
      <c r="B176" s="137" t="s">
        <v>78</v>
      </c>
      <c r="C176" s="51" t="s">
        <v>16</v>
      </c>
      <c r="D176" s="51">
        <v>13</v>
      </c>
      <c r="E176" s="24" t="s">
        <v>498</v>
      </c>
      <c r="F176" s="24" t="s">
        <v>254</v>
      </c>
      <c r="G176" s="53">
        <v>34</v>
      </c>
      <c r="H176" s="306">
        <v>34</v>
      </c>
      <c r="I176" s="23" t="b">
        <v>1</v>
      </c>
      <c r="J176" s="29"/>
      <c r="L176" s="20" t="b">
        <v>1</v>
      </c>
    </row>
    <row r="177" spans="1:13">
      <c r="A177" s="147" t="s">
        <v>22</v>
      </c>
      <c r="B177" s="82" t="s">
        <v>79</v>
      </c>
      <c r="C177" s="51" t="s">
        <v>16</v>
      </c>
      <c r="D177" s="51">
        <v>13</v>
      </c>
      <c r="E177" s="24" t="s">
        <v>499</v>
      </c>
      <c r="F177" s="24" t="s">
        <v>256</v>
      </c>
      <c r="G177" s="53">
        <v>31</v>
      </c>
      <c r="H177" s="306">
        <v>31</v>
      </c>
      <c r="I177" s="23" t="b">
        <v>1</v>
      </c>
      <c r="J177" s="29"/>
      <c r="L177" s="20" t="b">
        <v>1</v>
      </c>
    </row>
    <row r="178" spans="1:13">
      <c r="A178" s="147" t="s">
        <v>22</v>
      </c>
      <c r="B178" s="137"/>
      <c r="C178" s="51" t="s">
        <v>16</v>
      </c>
      <c r="D178" s="51">
        <v>13</v>
      </c>
      <c r="E178" s="24" t="s">
        <v>500</v>
      </c>
      <c r="F178" s="24" t="s">
        <v>22</v>
      </c>
      <c r="G178" s="53" t="e">
        <v>#N/A</v>
      </c>
      <c r="H178" s="306" t="e">
        <v>#N/A</v>
      </c>
      <c r="I178" s="23" t="e">
        <v>#N/A</v>
      </c>
      <c r="J178" s="29"/>
      <c r="L178" s="20" t="e">
        <v>#N/A</v>
      </c>
    </row>
    <row r="179" spans="1:13">
      <c r="A179" s="147" t="s">
        <v>22</v>
      </c>
      <c r="B179" s="137" t="s">
        <v>80</v>
      </c>
      <c r="C179" s="51" t="s">
        <v>16</v>
      </c>
      <c r="D179" s="51">
        <v>13</v>
      </c>
      <c r="E179" s="24" t="s">
        <v>501</v>
      </c>
      <c r="F179" s="24" t="s">
        <v>259</v>
      </c>
      <c r="G179" s="85">
        <v>53</v>
      </c>
      <c r="H179" s="314">
        <v>53</v>
      </c>
      <c r="I179" s="23" t="b">
        <v>1</v>
      </c>
      <c r="J179" s="85" t="s">
        <v>121</v>
      </c>
      <c r="L179" s="20" t="e">
        <v>#N/A</v>
      </c>
      <c r="M179" s="20" t="b">
        <v>1</v>
      </c>
    </row>
    <row r="180" spans="1:13">
      <c r="A180" s="148" t="s">
        <v>22</v>
      </c>
      <c r="B180" s="293" t="s">
        <v>81</v>
      </c>
      <c r="C180" s="55" t="s">
        <v>16</v>
      </c>
      <c r="D180" s="55">
        <v>13</v>
      </c>
      <c r="E180" s="294" t="s">
        <v>502</v>
      </c>
      <c r="F180" s="294" t="s">
        <v>263</v>
      </c>
      <c r="G180" s="295">
        <v>10</v>
      </c>
      <c r="H180" s="315">
        <v>10</v>
      </c>
      <c r="I180" s="23" t="b">
        <v>1</v>
      </c>
      <c r="J180" s="85" t="s">
        <v>131</v>
      </c>
      <c r="L180" s="20" t="e">
        <v>#N/A</v>
      </c>
      <c r="M180" s="20" t="b">
        <v>1</v>
      </c>
    </row>
    <row r="181" spans="1:13">
      <c r="A181" s="149" t="s">
        <v>23</v>
      </c>
      <c r="B181" s="296" t="s">
        <v>69</v>
      </c>
      <c r="C181" s="54" t="s">
        <v>16</v>
      </c>
      <c r="D181" s="54">
        <v>13</v>
      </c>
      <c r="E181" s="297" t="s">
        <v>503</v>
      </c>
      <c r="F181" s="297" t="s">
        <v>265</v>
      </c>
      <c r="G181" s="57">
        <v>31</v>
      </c>
      <c r="H181" s="306">
        <v>31</v>
      </c>
      <c r="I181" s="23" t="b">
        <v>1</v>
      </c>
      <c r="J181" s="29"/>
      <c r="L181" s="23" t="b">
        <v>1</v>
      </c>
    </row>
    <row r="182" spans="1:13">
      <c r="A182" s="147" t="s">
        <v>23</v>
      </c>
      <c r="B182" s="82" t="s">
        <v>77</v>
      </c>
      <c r="C182" s="51" t="s">
        <v>16</v>
      </c>
      <c r="D182" s="51">
        <v>13</v>
      </c>
      <c r="E182" s="24" t="s">
        <v>504</v>
      </c>
      <c r="F182" s="24" t="s">
        <v>267</v>
      </c>
      <c r="G182" s="53">
        <v>35</v>
      </c>
      <c r="H182" s="306">
        <v>35</v>
      </c>
      <c r="I182" s="23" t="b">
        <v>1</v>
      </c>
      <c r="J182" s="29"/>
      <c r="L182" s="23" t="b">
        <v>1</v>
      </c>
    </row>
    <row r="183" spans="1:13">
      <c r="A183" s="147" t="s">
        <v>23</v>
      </c>
      <c r="B183" s="82" t="s">
        <v>18</v>
      </c>
      <c r="C183" s="51" t="s">
        <v>16</v>
      </c>
      <c r="D183" s="51">
        <v>13</v>
      </c>
      <c r="E183" s="24" t="s">
        <v>505</v>
      </c>
      <c r="F183" s="24" t="s">
        <v>269</v>
      </c>
      <c r="G183" s="53">
        <v>37</v>
      </c>
      <c r="H183" s="306">
        <v>37</v>
      </c>
      <c r="I183" s="23" t="b">
        <v>1</v>
      </c>
      <c r="J183" s="29"/>
      <c r="L183" s="23" t="b">
        <v>1</v>
      </c>
    </row>
    <row r="184" spans="1:13">
      <c r="A184" s="147" t="s">
        <v>23</v>
      </c>
      <c r="B184" s="137" t="s">
        <v>78</v>
      </c>
      <c r="C184" s="51" t="s">
        <v>16</v>
      </c>
      <c r="D184" s="51">
        <v>13</v>
      </c>
      <c r="E184" s="24" t="s">
        <v>506</v>
      </c>
      <c r="F184" s="24" t="s">
        <v>271</v>
      </c>
      <c r="G184" s="53">
        <v>40</v>
      </c>
      <c r="H184" s="306">
        <v>40</v>
      </c>
      <c r="I184" s="23" t="b">
        <v>1</v>
      </c>
      <c r="J184" s="29"/>
      <c r="L184" s="23" t="b">
        <v>1</v>
      </c>
    </row>
    <row r="185" spans="1:13">
      <c r="A185" s="147" t="s">
        <v>23</v>
      </c>
      <c r="B185" s="82" t="s">
        <v>79</v>
      </c>
      <c r="C185" s="51" t="s">
        <v>16</v>
      </c>
      <c r="D185" s="51">
        <v>13</v>
      </c>
      <c r="E185" s="24" t="s">
        <v>507</v>
      </c>
      <c r="F185" s="24" t="s">
        <v>273</v>
      </c>
      <c r="G185" s="53">
        <v>33</v>
      </c>
      <c r="H185" s="306">
        <v>33</v>
      </c>
      <c r="I185" s="23" t="b">
        <v>1</v>
      </c>
      <c r="J185" s="29"/>
      <c r="L185" s="23" t="b">
        <v>1</v>
      </c>
    </row>
    <row r="186" spans="1:13">
      <c r="A186" s="147" t="s">
        <v>23</v>
      </c>
      <c r="B186" s="137"/>
      <c r="C186" s="51" t="s">
        <v>16</v>
      </c>
      <c r="D186" s="51">
        <v>13</v>
      </c>
      <c r="E186" s="24" t="s">
        <v>508</v>
      </c>
      <c r="F186" s="24" t="s">
        <v>23</v>
      </c>
      <c r="G186" s="53" t="e">
        <v>#N/A</v>
      </c>
      <c r="H186" s="306" t="e">
        <v>#N/A</v>
      </c>
      <c r="I186" s="23" t="e">
        <v>#N/A</v>
      </c>
      <c r="J186" s="29"/>
      <c r="L186" s="23" t="e">
        <v>#N/A</v>
      </c>
    </row>
    <row r="187" spans="1:13">
      <c r="A187" s="147" t="s">
        <v>23</v>
      </c>
      <c r="B187" s="137" t="s">
        <v>80</v>
      </c>
      <c r="C187" s="51" t="s">
        <v>16</v>
      </c>
      <c r="D187" s="51">
        <v>13</v>
      </c>
      <c r="E187" s="24" t="s">
        <v>509</v>
      </c>
      <c r="F187" s="24" t="s">
        <v>276</v>
      </c>
      <c r="G187" s="85">
        <v>50</v>
      </c>
      <c r="H187" s="314">
        <v>50</v>
      </c>
      <c r="I187" s="23" t="b">
        <v>1</v>
      </c>
      <c r="J187" s="85" t="s">
        <v>123</v>
      </c>
      <c r="L187" s="23" t="e">
        <v>#N/A</v>
      </c>
      <c r="M187" s="20" t="b">
        <v>1</v>
      </c>
    </row>
    <row r="188" spans="1:13">
      <c r="A188" s="148" t="s">
        <v>23</v>
      </c>
      <c r="B188" s="293" t="s">
        <v>81</v>
      </c>
      <c r="C188" s="55" t="s">
        <v>16</v>
      </c>
      <c r="D188" s="55">
        <v>13</v>
      </c>
      <c r="E188" s="294" t="s">
        <v>510</v>
      </c>
      <c r="F188" s="294" t="s">
        <v>278</v>
      </c>
      <c r="G188" s="295">
        <v>18</v>
      </c>
      <c r="H188" s="314">
        <v>18</v>
      </c>
      <c r="I188" s="23" t="b">
        <v>1</v>
      </c>
      <c r="J188" s="85" t="s">
        <v>129</v>
      </c>
      <c r="L188" s="23" t="e">
        <v>#N/A</v>
      </c>
      <c r="M188" s="20" t="b">
        <v>1</v>
      </c>
    </row>
    <row r="189" spans="1:13">
      <c r="A189" s="149" t="s">
        <v>24</v>
      </c>
      <c r="B189" s="296" t="s">
        <v>69</v>
      </c>
      <c r="C189" s="54" t="s">
        <v>16</v>
      </c>
      <c r="D189" s="54">
        <v>13</v>
      </c>
      <c r="E189" s="297" t="s">
        <v>511</v>
      </c>
      <c r="F189" s="297" t="s">
        <v>281</v>
      </c>
      <c r="G189" s="57">
        <v>24</v>
      </c>
      <c r="H189" s="306">
        <v>24</v>
      </c>
      <c r="I189" s="23" t="b">
        <v>1</v>
      </c>
      <c r="J189" s="29"/>
      <c r="L189" s="23" t="b">
        <v>1</v>
      </c>
    </row>
    <row r="190" spans="1:13">
      <c r="A190" s="147" t="s">
        <v>24</v>
      </c>
      <c r="B190" s="82" t="s">
        <v>77</v>
      </c>
      <c r="C190" s="51" t="s">
        <v>16</v>
      </c>
      <c r="D190" s="51">
        <v>13</v>
      </c>
      <c r="E190" s="24" t="s">
        <v>512</v>
      </c>
      <c r="F190" s="24" t="s">
        <v>283</v>
      </c>
      <c r="G190" s="53">
        <v>25</v>
      </c>
      <c r="H190" s="306">
        <v>25</v>
      </c>
      <c r="I190" s="23" t="b">
        <v>1</v>
      </c>
      <c r="J190" s="29"/>
      <c r="L190" s="23" t="b">
        <v>1</v>
      </c>
    </row>
    <row r="191" spans="1:13">
      <c r="A191" s="147" t="s">
        <v>24</v>
      </c>
      <c r="B191" s="82" t="s">
        <v>18</v>
      </c>
      <c r="C191" s="51" t="s">
        <v>16</v>
      </c>
      <c r="D191" s="51">
        <v>13</v>
      </c>
      <c r="E191" s="24" t="s">
        <v>513</v>
      </c>
      <c r="F191" s="24" t="s">
        <v>285</v>
      </c>
      <c r="G191" s="53">
        <v>18</v>
      </c>
      <c r="H191" s="306">
        <v>18</v>
      </c>
      <c r="I191" s="23" t="b">
        <v>1</v>
      </c>
      <c r="J191" s="29"/>
      <c r="L191" s="23" t="b">
        <v>1</v>
      </c>
    </row>
    <row r="192" spans="1:13">
      <c r="A192" s="147" t="s">
        <v>24</v>
      </c>
      <c r="B192" s="137" t="s">
        <v>78</v>
      </c>
      <c r="C192" s="51" t="s">
        <v>16</v>
      </c>
      <c r="D192" s="51">
        <v>13</v>
      </c>
      <c r="E192" s="24" t="s">
        <v>514</v>
      </c>
      <c r="F192" s="24" t="s">
        <v>287</v>
      </c>
      <c r="G192" s="53">
        <v>26</v>
      </c>
      <c r="H192" s="306">
        <v>26</v>
      </c>
      <c r="I192" s="23" t="b">
        <v>1</v>
      </c>
      <c r="J192" s="29"/>
      <c r="L192" s="23" t="b">
        <v>1</v>
      </c>
    </row>
    <row r="193" spans="1:14">
      <c r="A193" s="147" t="s">
        <v>24</v>
      </c>
      <c r="B193" s="82" t="s">
        <v>79</v>
      </c>
      <c r="C193" s="51" t="s">
        <v>16</v>
      </c>
      <c r="D193" s="51">
        <v>13</v>
      </c>
      <c r="E193" s="24" t="s">
        <v>515</v>
      </c>
      <c r="F193" s="24" t="s">
        <v>289</v>
      </c>
      <c r="G193" s="53">
        <v>25</v>
      </c>
      <c r="H193" s="306">
        <v>25</v>
      </c>
      <c r="I193" s="23" t="b">
        <v>1</v>
      </c>
      <c r="J193" s="29"/>
      <c r="L193" s="23" t="b">
        <v>1</v>
      </c>
    </row>
    <row r="194" spans="1:14">
      <c r="A194" s="147" t="s">
        <v>24</v>
      </c>
      <c r="B194" s="137"/>
      <c r="C194" s="51" t="s">
        <v>16</v>
      </c>
      <c r="D194" s="51">
        <v>13</v>
      </c>
      <c r="E194" s="24" t="s">
        <v>516</v>
      </c>
      <c r="F194" s="24" t="s">
        <v>24</v>
      </c>
      <c r="G194" s="53" t="e">
        <v>#N/A</v>
      </c>
      <c r="H194" s="306" t="e">
        <v>#N/A</v>
      </c>
      <c r="I194" s="23" t="e">
        <v>#N/A</v>
      </c>
      <c r="J194" s="29"/>
      <c r="L194" s="23" t="e">
        <v>#N/A</v>
      </c>
    </row>
    <row r="195" spans="1:14">
      <c r="A195" s="147" t="s">
        <v>24</v>
      </c>
      <c r="B195" s="137" t="s">
        <v>80</v>
      </c>
      <c r="C195" s="51" t="s">
        <v>16</v>
      </c>
      <c r="D195" s="51">
        <v>13</v>
      </c>
      <c r="E195" s="24" t="s">
        <v>517</v>
      </c>
      <c r="F195" s="24" t="s">
        <v>292</v>
      </c>
      <c r="G195" s="85">
        <v>36</v>
      </c>
      <c r="H195" s="314">
        <v>36</v>
      </c>
      <c r="I195" s="23" t="b">
        <v>1</v>
      </c>
      <c r="J195" s="85" t="s">
        <v>137</v>
      </c>
      <c r="L195" s="23" t="e">
        <v>#N/A</v>
      </c>
      <c r="M195" s="20" t="b">
        <v>1</v>
      </c>
    </row>
    <row r="196" spans="1:14">
      <c r="A196" s="148" t="s">
        <v>24</v>
      </c>
      <c r="B196" s="293" t="s">
        <v>81</v>
      </c>
      <c r="C196" s="55" t="s">
        <v>16</v>
      </c>
      <c r="D196" s="55">
        <v>13</v>
      </c>
      <c r="E196" s="294" t="s">
        <v>518</v>
      </c>
      <c r="F196" s="294" t="s">
        <v>295</v>
      </c>
      <c r="G196" s="295">
        <v>11</v>
      </c>
      <c r="H196" s="314">
        <v>11</v>
      </c>
      <c r="I196" s="23" t="b">
        <v>1</v>
      </c>
      <c r="J196" s="85" t="s">
        <v>127</v>
      </c>
      <c r="L196" s="23" t="e">
        <v>#N/A</v>
      </c>
      <c r="M196" s="20" t="b">
        <v>1</v>
      </c>
    </row>
    <row r="197" spans="1:14">
      <c r="A197" s="147" t="s">
        <v>25</v>
      </c>
      <c r="B197" s="83" t="s">
        <v>69</v>
      </c>
      <c r="C197" s="51" t="s">
        <v>16</v>
      </c>
      <c r="D197" s="51">
        <v>13</v>
      </c>
      <c r="E197" s="24" t="s">
        <v>519</v>
      </c>
      <c r="F197" s="24" t="s">
        <v>297</v>
      </c>
      <c r="G197" s="53">
        <v>4</v>
      </c>
      <c r="H197" s="306">
        <v>4</v>
      </c>
      <c r="I197" s="23" t="b">
        <v>1</v>
      </c>
      <c r="J197" s="29"/>
      <c r="L197" s="23" t="b">
        <v>1</v>
      </c>
    </row>
    <row r="198" spans="1:14">
      <c r="A198" s="147" t="s">
        <v>25</v>
      </c>
      <c r="B198" s="82" t="s">
        <v>77</v>
      </c>
      <c r="C198" s="51" t="s">
        <v>16</v>
      </c>
      <c r="D198" s="51">
        <v>13</v>
      </c>
      <c r="E198" s="24" t="s">
        <v>520</v>
      </c>
      <c r="F198" s="24" t="s">
        <v>299</v>
      </c>
      <c r="G198" s="53">
        <v>3</v>
      </c>
      <c r="H198" s="306">
        <v>3</v>
      </c>
      <c r="I198" s="23" t="b">
        <v>1</v>
      </c>
      <c r="J198" s="29"/>
      <c r="L198" s="23" t="b">
        <v>1</v>
      </c>
    </row>
    <row r="199" spans="1:14">
      <c r="A199" s="147" t="s">
        <v>25</v>
      </c>
      <c r="B199" s="82" t="s">
        <v>18</v>
      </c>
      <c r="C199" s="51" t="s">
        <v>16</v>
      </c>
      <c r="D199" s="51">
        <v>13</v>
      </c>
      <c r="E199" s="24" t="s">
        <v>521</v>
      </c>
      <c r="F199" s="24" t="s">
        <v>301</v>
      </c>
      <c r="G199" s="53">
        <v>4</v>
      </c>
      <c r="H199" s="306">
        <v>4</v>
      </c>
      <c r="I199" s="23" t="b">
        <v>1</v>
      </c>
      <c r="J199" s="29"/>
      <c r="L199" s="23" t="b">
        <v>1</v>
      </c>
    </row>
    <row r="200" spans="1:14">
      <c r="A200" s="147" t="s">
        <v>25</v>
      </c>
      <c r="B200" s="137" t="s">
        <v>78</v>
      </c>
      <c r="C200" s="51" t="s">
        <v>16</v>
      </c>
      <c r="D200" s="51">
        <v>13</v>
      </c>
      <c r="E200" s="24" t="s">
        <v>522</v>
      </c>
      <c r="F200" s="24" t="s">
        <v>303</v>
      </c>
      <c r="G200" s="53">
        <v>2</v>
      </c>
      <c r="H200" s="306">
        <v>2</v>
      </c>
      <c r="I200" s="23" t="b">
        <v>1</v>
      </c>
      <c r="J200" s="29"/>
      <c r="L200" s="23" t="b">
        <v>1</v>
      </c>
    </row>
    <row r="201" spans="1:14">
      <c r="A201" s="147" t="s">
        <v>25</v>
      </c>
      <c r="B201" s="82" t="s">
        <v>79</v>
      </c>
      <c r="C201" s="51" t="s">
        <v>16</v>
      </c>
      <c r="D201" s="51">
        <v>13</v>
      </c>
      <c r="E201" s="24" t="s">
        <v>523</v>
      </c>
      <c r="F201" s="24" t="s">
        <v>305</v>
      </c>
      <c r="G201" s="53">
        <v>3</v>
      </c>
      <c r="H201" s="306">
        <v>3</v>
      </c>
      <c r="I201" s="23" t="b">
        <v>1</v>
      </c>
      <c r="J201" s="29"/>
      <c r="L201" s="23" t="b">
        <v>1</v>
      </c>
    </row>
    <row r="202" spans="1:14">
      <c r="A202" s="147" t="s">
        <v>25</v>
      </c>
      <c r="B202" s="137"/>
      <c r="C202" s="51" t="s">
        <v>16</v>
      </c>
      <c r="D202" s="51">
        <v>13</v>
      </c>
      <c r="E202" s="24" t="s">
        <v>524</v>
      </c>
      <c r="F202" s="24" t="s">
        <v>25</v>
      </c>
      <c r="G202" s="53" t="e">
        <v>#N/A</v>
      </c>
      <c r="H202" s="306" t="e">
        <v>#N/A</v>
      </c>
      <c r="I202" s="23" t="e">
        <v>#N/A</v>
      </c>
      <c r="J202" s="29"/>
      <c r="L202" s="23" t="e">
        <v>#N/A</v>
      </c>
    </row>
    <row r="203" spans="1:14">
      <c r="A203" s="147" t="s">
        <v>25</v>
      </c>
      <c r="B203" s="137" t="s">
        <v>80</v>
      </c>
      <c r="C203" s="51" t="s">
        <v>16</v>
      </c>
      <c r="D203" s="51">
        <v>13</v>
      </c>
      <c r="E203" s="24" t="s">
        <v>525</v>
      </c>
      <c r="F203" s="24" t="s">
        <v>308</v>
      </c>
      <c r="G203" s="88">
        <v>15</v>
      </c>
      <c r="H203" s="314">
        <v>15</v>
      </c>
      <c r="I203" s="23" t="b">
        <v>1</v>
      </c>
      <c r="J203" s="88" t="s">
        <v>131</v>
      </c>
      <c r="L203" s="23" t="e">
        <v>#N/A</v>
      </c>
      <c r="M203" s="20" t="b">
        <v>1</v>
      </c>
    </row>
    <row r="204" spans="1:14">
      <c r="A204" s="148" t="s">
        <v>25</v>
      </c>
      <c r="B204" s="293" t="s">
        <v>81</v>
      </c>
      <c r="C204" s="55" t="s">
        <v>16</v>
      </c>
      <c r="D204" s="55">
        <v>13</v>
      </c>
      <c r="E204" s="294" t="s">
        <v>526</v>
      </c>
      <c r="F204" s="294" t="s">
        <v>311</v>
      </c>
      <c r="G204" s="299">
        <v>1</v>
      </c>
      <c r="H204" s="315">
        <v>1</v>
      </c>
      <c r="I204" s="23" t="b">
        <v>1</v>
      </c>
      <c r="J204" s="88" t="s">
        <v>527</v>
      </c>
      <c r="L204" s="23" t="e">
        <v>#N/A</v>
      </c>
      <c r="M204" s="20" t="b">
        <v>1</v>
      </c>
      <c r="N204" s="192" t="s">
        <v>169</v>
      </c>
    </row>
    <row r="205" spans="1:14">
      <c r="A205" s="149" t="s">
        <v>157</v>
      </c>
      <c r="B205" s="296" t="s">
        <v>69</v>
      </c>
      <c r="C205" s="54" t="s">
        <v>16</v>
      </c>
      <c r="D205" s="54">
        <v>13</v>
      </c>
      <c r="E205" s="297" t="s">
        <v>528</v>
      </c>
      <c r="F205" s="297" t="s">
        <v>314</v>
      </c>
      <c r="G205" s="57">
        <v>7</v>
      </c>
      <c r="H205" s="306">
        <v>7</v>
      </c>
      <c r="I205" s="23" t="b">
        <v>1</v>
      </c>
      <c r="J205" s="29"/>
      <c r="L205" s="23" t="b">
        <v>1</v>
      </c>
    </row>
    <row r="206" spans="1:14">
      <c r="A206" s="147" t="s">
        <v>157</v>
      </c>
      <c r="B206" s="82" t="s">
        <v>77</v>
      </c>
      <c r="C206" s="51" t="s">
        <v>16</v>
      </c>
      <c r="D206" s="51">
        <v>13</v>
      </c>
      <c r="E206" s="24" t="s">
        <v>529</v>
      </c>
      <c r="F206" s="24" t="s">
        <v>316</v>
      </c>
      <c r="G206" s="53">
        <v>3</v>
      </c>
      <c r="H206" s="306">
        <v>3</v>
      </c>
      <c r="I206" s="23" t="b">
        <v>1</v>
      </c>
      <c r="J206" s="29"/>
      <c r="L206" s="23" t="b">
        <v>1</v>
      </c>
    </row>
    <row r="207" spans="1:14">
      <c r="A207" s="147" t="s">
        <v>157</v>
      </c>
      <c r="B207" s="82" t="s">
        <v>18</v>
      </c>
      <c r="C207" s="51" t="s">
        <v>16</v>
      </c>
      <c r="D207" s="51">
        <v>13</v>
      </c>
      <c r="E207" s="24" t="s">
        <v>530</v>
      </c>
      <c r="F207" s="24" t="s">
        <v>318</v>
      </c>
      <c r="G207" s="53">
        <v>2</v>
      </c>
      <c r="H207" s="306">
        <v>2</v>
      </c>
      <c r="I207" s="23" t="b">
        <v>1</v>
      </c>
      <c r="J207" s="29"/>
      <c r="L207" s="23" t="b">
        <v>1</v>
      </c>
    </row>
    <row r="208" spans="1:14">
      <c r="A208" s="147" t="s">
        <v>157</v>
      </c>
      <c r="B208" s="137" t="s">
        <v>78</v>
      </c>
      <c r="C208" s="51" t="s">
        <v>16</v>
      </c>
      <c r="D208" s="51">
        <v>13</v>
      </c>
      <c r="E208" s="24" t="s">
        <v>531</v>
      </c>
      <c r="F208" s="24" t="s">
        <v>320</v>
      </c>
      <c r="G208" s="53">
        <v>5</v>
      </c>
      <c r="H208" s="306">
        <v>5</v>
      </c>
      <c r="I208" s="23" t="b">
        <v>1</v>
      </c>
      <c r="J208" s="29"/>
      <c r="L208" s="23" t="b">
        <v>1</v>
      </c>
    </row>
    <row r="209" spans="1:14">
      <c r="A209" s="147" t="s">
        <v>157</v>
      </c>
      <c r="B209" s="82" t="s">
        <v>79</v>
      </c>
      <c r="C209" s="51" t="s">
        <v>16</v>
      </c>
      <c r="D209" s="51">
        <v>13</v>
      </c>
      <c r="E209" s="24" t="s">
        <v>532</v>
      </c>
      <c r="F209" s="24" t="s">
        <v>322</v>
      </c>
      <c r="G209" s="53">
        <v>7</v>
      </c>
      <c r="H209" s="306">
        <v>7</v>
      </c>
      <c r="I209" s="23" t="b">
        <v>1</v>
      </c>
      <c r="J209" s="29"/>
      <c r="L209" s="23" t="b">
        <v>1</v>
      </c>
    </row>
    <row r="210" spans="1:14">
      <c r="A210" s="147" t="s">
        <v>157</v>
      </c>
      <c r="B210" s="137"/>
      <c r="C210" s="51" t="s">
        <v>16</v>
      </c>
      <c r="D210" s="51">
        <v>13</v>
      </c>
      <c r="E210" s="24" t="s">
        <v>533</v>
      </c>
      <c r="F210" s="24" t="s">
        <v>157</v>
      </c>
      <c r="G210" s="53" t="e">
        <v>#N/A</v>
      </c>
      <c r="H210" s="306" t="e">
        <v>#N/A</v>
      </c>
      <c r="I210" s="23" t="e">
        <v>#N/A</v>
      </c>
      <c r="J210" s="29"/>
      <c r="L210" s="23" t="e">
        <v>#N/A</v>
      </c>
    </row>
    <row r="211" spans="1:14">
      <c r="A211" s="147" t="s">
        <v>157</v>
      </c>
      <c r="B211" s="137" t="s">
        <v>80</v>
      </c>
      <c r="C211" s="51" t="s">
        <v>16</v>
      </c>
      <c r="D211" s="51">
        <v>13</v>
      </c>
      <c r="E211" s="24" t="s">
        <v>534</v>
      </c>
      <c r="F211" s="24" t="s">
        <v>325</v>
      </c>
      <c r="G211" s="85">
        <v>20</v>
      </c>
      <c r="H211" s="314">
        <v>20</v>
      </c>
      <c r="I211" s="23" t="b">
        <v>1</v>
      </c>
      <c r="J211" s="85" t="s">
        <v>124</v>
      </c>
      <c r="L211" s="23" t="e">
        <v>#N/A</v>
      </c>
      <c r="M211" s="20" t="b">
        <v>1</v>
      </c>
    </row>
    <row r="212" spans="1:14">
      <c r="A212" s="148" t="s">
        <v>157</v>
      </c>
      <c r="B212" s="293" t="s">
        <v>81</v>
      </c>
      <c r="C212" s="55" t="s">
        <v>16</v>
      </c>
      <c r="D212" s="55">
        <v>13</v>
      </c>
      <c r="E212" s="294" t="s">
        <v>535</v>
      </c>
      <c r="F212" s="294" t="s">
        <v>327</v>
      </c>
      <c r="G212" s="295">
        <v>1</v>
      </c>
      <c r="H212" s="314">
        <v>1</v>
      </c>
      <c r="I212" s="23" t="b">
        <v>1</v>
      </c>
      <c r="J212" s="85" t="s">
        <v>139</v>
      </c>
      <c r="L212" s="23" t="e">
        <v>#N/A</v>
      </c>
      <c r="M212" s="20" t="b">
        <v>1</v>
      </c>
      <c r="N212" s="192" t="s">
        <v>172</v>
      </c>
    </row>
    <row r="213" spans="1:14">
      <c r="A213" s="146" t="s">
        <v>26</v>
      </c>
      <c r="B213" s="83" t="s">
        <v>69</v>
      </c>
      <c r="C213" s="51" t="s">
        <v>16</v>
      </c>
      <c r="D213" s="51">
        <v>13</v>
      </c>
      <c r="E213" s="24" t="s">
        <v>536</v>
      </c>
      <c r="F213" s="24" t="s">
        <v>330</v>
      </c>
      <c r="G213" s="53">
        <v>11</v>
      </c>
      <c r="H213" s="306">
        <v>11</v>
      </c>
      <c r="I213" s="23" t="b">
        <v>1</v>
      </c>
      <c r="J213" s="29"/>
      <c r="L213" s="23" t="b">
        <v>1</v>
      </c>
    </row>
    <row r="214" spans="1:14">
      <c r="A214" s="146" t="s">
        <v>26</v>
      </c>
      <c r="B214" s="82" t="s">
        <v>77</v>
      </c>
      <c r="C214" s="51" t="s">
        <v>16</v>
      </c>
      <c r="D214" s="51">
        <v>13</v>
      </c>
      <c r="E214" s="24" t="s">
        <v>537</v>
      </c>
      <c r="F214" s="24" t="s">
        <v>332</v>
      </c>
      <c r="G214" s="53">
        <v>16</v>
      </c>
      <c r="H214" s="306">
        <v>16</v>
      </c>
      <c r="I214" s="23" t="b">
        <v>1</v>
      </c>
      <c r="J214" s="29"/>
      <c r="L214" s="23" t="b">
        <v>1</v>
      </c>
    </row>
    <row r="215" spans="1:14">
      <c r="A215" s="146" t="s">
        <v>26</v>
      </c>
      <c r="B215" s="82" t="s">
        <v>18</v>
      </c>
      <c r="C215" s="51" t="s">
        <v>16</v>
      </c>
      <c r="D215" s="51">
        <v>13</v>
      </c>
      <c r="E215" s="24" t="s">
        <v>538</v>
      </c>
      <c r="F215" s="24" t="s">
        <v>334</v>
      </c>
      <c r="G215" s="53">
        <v>10</v>
      </c>
      <c r="H215" s="306">
        <v>10</v>
      </c>
      <c r="I215" s="23" t="b">
        <v>1</v>
      </c>
      <c r="J215" s="29"/>
      <c r="L215" s="23" t="b">
        <v>1</v>
      </c>
    </row>
    <row r="216" spans="1:14">
      <c r="A216" s="146" t="s">
        <v>26</v>
      </c>
      <c r="B216" s="301" t="s">
        <v>78</v>
      </c>
      <c r="C216" s="51" t="s">
        <v>16</v>
      </c>
      <c r="D216" s="51">
        <v>13</v>
      </c>
      <c r="E216" s="24" t="s">
        <v>539</v>
      </c>
      <c r="F216" s="24" t="s">
        <v>336</v>
      </c>
      <c r="G216" s="53">
        <v>14</v>
      </c>
      <c r="H216" s="306">
        <v>14</v>
      </c>
      <c r="I216" s="23" t="b">
        <v>1</v>
      </c>
      <c r="J216" s="29"/>
      <c r="L216" s="23" t="b">
        <v>1</v>
      </c>
    </row>
    <row r="217" spans="1:14">
      <c r="A217" s="146" t="s">
        <v>26</v>
      </c>
      <c r="B217" s="82" t="s">
        <v>79</v>
      </c>
      <c r="C217" s="51" t="s">
        <v>16</v>
      </c>
      <c r="D217" s="51">
        <v>13</v>
      </c>
      <c r="E217" s="24" t="s">
        <v>540</v>
      </c>
      <c r="F217" s="24" t="s">
        <v>338</v>
      </c>
      <c r="G217" s="53">
        <v>16</v>
      </c>
      <c r="H217" s="306">
        <v>16</v>
      </c>
      <c r="I217" s="23" t="b">
        <v>1</v>
      </c>
      <c r="J217" s="29"/>
      <c r="L217" s="23" t="b">
        <v>1</v>
      </c>
    </row>
    <row r="218" spans="1:14">
      <c r="A218" s="146" t="s">
        <v>26</v>
      </c>
      <c r="B218" s="301"/>
      <c r="C218" s="51" t="s">
        <v>16</v>
      </c>
      <c r="D218" s="51">
        <v>13</v>
      </c>
      <c r="E218" s="24" t="s">
        <v>541</v>
      </c>
      <c r="F218" s="24" t="s">
        <v>26</v>
      </c>
      <c r="G218" s="53" t="e">
        <v>#N/A</v>
      </c>
      <c r="H218" s="306" t="e">
        <v>#N/A</v>
      </c>
      <c r="I218" s="23" t="e">
        <v>#N/A</v>
      </c>
      <c r="J218" s="29"/>
      <c r="L218" s="23" t="e">
        <v>#N/A</v>
      </c>
    </row>
    <row r="219" spans="1:14">
      <c r="A219" s="146" t="s">
        <v>26</v>
      </c>
      <c r="B219" s="301" t="s">
        <v>80</v>
      </c>
      <c r="C219" s="51" t="s">
        <v>16</v>
      </c>
      <c r="D219" s="51">
        <v>13</v>
      </c>
      <c r="E219" s="24" t="s">
        <v>542</v>
      </c>
      <c r="F219" s="24" t="s">
        <v>341</v>
      </c>
      <c r="G219" s="53">
        <v>18</v>
      </c>
      <c r="H219" s="314">
        <v>18</v>
      </c>
      <c r="I219" s="23" t="b">
        <v>1</v>
      </c>
      <c r="J219" s="98" t="s">
        <v>132</v>
      </c>
      <c r="L219" s="23" t="e">
        <v>#N/A</v>
      </c>
      <c r="M219" s="20" t="b">
        <v>1</v>
      </c>
    </row>
    <row r="220" spans="1:14">
      <c r="A220" s="302" t="s">
        <v>26</v>
      </c>
      <c r="B220" s="303" t="s">
        <v>81</v>
      </c>
      <c r="C220" s="55" t="s">
        <v>16</v>
      </c>
      <c r="D220" s="55">
        <v>13</v>
      </c>
      <c r="E220" s="294" t="s">
        <v>543</v>
      </c>
      <c r="F220" s="294" t="s">
        <v>343</v>
      </c>
      <c r="G220" s="324">
        <v>3</v>
      </c>
      <c r="H220" s="315">
        <v>3</v>
      </c>
      <c r="I220" s="23" t="b">
        <v>1</v>
      </c>
      <c r="J220" s="98" t="s">
        <v>205</v>
      </c>
      <c r="L220" s="23" t="e">
        <v>#N/A</v>
      </c>
      <c r="M220" s="20" t="b">
        <v>1</v>
      </c>
    </row>
    <row r="221" spans="1:14">
      <c r="A221" s="150"/>
      <c r="B221" s="312"/>
      <c r="C221" s="103"/>
      <c r="D221" s="103"/>
      <c r="E221" s="297"/>
      <c r="F221" s="95"/>
      <c r="G221" s="97"/>
      <c r="H221" s="305"/>
      <c r="I221" s="23" t="b">
        <v>1</v>
      </c>
      <c r="J221" s="29"/>
    </row>
    <row r="222" spans="1:14">
      <c r="A222" s="151"/>
      <c r="B222" s="139"/>
      <c r="C222" s="96"/>
      <c r="D222" s="96"/>
      <c r="E222" s="24"/>
      <c r="F222" s="99"/>
      <c r="G222" s="98"/>
      <c r="H222" s="306"/>
      <c r="I222" s="23" t="b">
        <v>1</v>
      </c>
      <c r="J222" s="29"/>
    </row>
    <row r="223" spans="1:14">
      <c r="A223" s="151"/>
      <c r="B223" s="139"/>
      <c r="C223" s="96"/>
      <c r="D223" s="96"/>
      <c r="E223" s="24"/>
      <c r="F223" s="99"/>
      <c r="G223" s="98"/>
      <c r="H223" s="306"/>
      <c r="I223" s="23" t="b">
        <v>1</v>
      </c>
      <c r="J223" s="29"/>
    </row>
    <row r="224" spans="1:14">
      <c r="A224" s="151"/>
      <c r="B224" s="140"/>
      <c r="C224" s="96"/>
      <c r="D224" s="96"/>
      <c r="E224" s="24"/>
      <c r="F224" s="99"/>
      <c r="G224" s="98"/>
      <c r="H224" s="306"/>
      <c r="I224" s="23" t="b">
        <v>1</v>
      </c>
      <c r="J224" s="29"/>
    </row>
    <row r="225" spans="1:13">
      <c r="A225" s="151"/>
      <c r="B225" s="139"/>
      <c r="C225" s="96"/>
      <c r="D225" s="96"/>
      <c r="E225" s="24"/>
      <c r="F225" s="99"/>
      <c r="G225" s="98"/>
      <c r="H225" s="306"/>
      <c r="I225" s="23" t="b">
        <v>1</v>
      </c>
      <c r="J225" s="29"/>
    </row>
    <row r="226" spans="1:13">
      <c r="A226" s="151"/>
      <c r="B226" s="140"/>
      <c r="C226" s="96"/>
      <c r="D226" s="96"/>
      <c r="E226" s="24"/>
      <c r="F226" s="99"/>
      <c r="G226" s="98"/>
      <c r="H226" s="306"/>
      <c r="I226" s="23" t="b">
        <v>1</v>
      </c>
      <c r="J226" s="29"/>
    </row>
    <row r="227" spans="1:13">
      <c r="A227" s="151"/>
      <c r="B227" s="140"/>
      <c r="C227" s="96"/>
      <c r="D227" s="96"/>
      <c r="E227" s="24"/>
      <c r="F227" s="99"/>
      <c r="G227" s="98"/>
      <c r="H227" s="306"/>
      <c r="I227" s="23" t="b">
        <v>1</v>
      </c>
      <c r="J227" s="29"/>
    </row>
    <row r="228" spans="1:13">
      <c r="A228" s="151"/>
      <c r="B228" s="140"/>
      <c r="C228" s="96"/>
      <c r="D228" s="96"/>
      <c r="E228" s="24"/>
      <c r="F228" s="99"/>
      <c r="G228" s="98"/>
      <c r="H228" s="306"/>
      <c r="I228" s="23" t="b">
        <v>1</v>
      </c>
      <c r="J228" s="29"/>
    </row>
    <row r="229" spans="1:13">
      <c r="A229" s="147" t="s">
        <v>185</v>
      </c>
      <c r="B229" s="83" t="s">
        <v>69</v>
      </c>
      <c r="C229" s="51" t="s">
        <v>16</v>
      </c>
      <c r="D229" s="51">
        <v>13</v>
      </c>
      <c r="E229" s="24" t="s">
        <v>544</v>
      </c>
      <c r="F229" s="24" t="s">
        <v>345</v>
      </c>
      <c r="G229" s="53">
        <v>12</v>
      </c>
      <c r="H229" s="306">
        <v>12</v>
      </c>
      <c r="I229" s="23" t="b">
        <v>1</v>
      </c>
      <c r="J229" s="29"/>
      <c r="L229" s="20" t="b">
        <v>1</v>
      </c>
    </row>
    <row r="230" spans="1:13">
      <c r="A230" s="147" t="s">
        <v>185</v>
      </c>
      <c r="B230" s="82" t="s">
        <v>77</v>
      </c>
      <c r="C230" s="51" t="s">
        <v>16</v>
      </c>
      <c r="D230" s="51">
        <v>13</v>
      </c>
      <c r="E230" s="24" t="s">
        <v>545</v>
      </c>
      <c r="F230" s="24" t="s">
        <v>347</v>
      </c>
      <c r="G230" s="53">
        <v>13</v>
      </c>
      <c r="H230" s="306">
        <v>13</v>
      </c>
      <c r="I230" s="23" t="b">
        <v>1</v>
      </c>
      <c r="J230" s="29"/>
      <c r="L230" s="20" t="b">
        <v>1</v>
      </c>
    </row>
    <row r="231" spans="1:13">
      <c r="A231" s="147" t="s">
        <v>185</v>
      </c>
      <c r="B231" s="82" t="s">
        <v>18</v>
      </c>
      <c r="C231" s="51" t="s">
        <v>16</v>
      </c>
      <c r="D231" s="51">
        <v>13</v>
      </c>
      <c r="E231" s="24" t="s">
        <v>546</v>
      </c>
      <c r="F231" s="24" t="s">
        <v>349</v>
      </c>
      <c r="G231" s="53">
        <v>8</v>
      </c>
      <c r="H231" s="306">
        <v>8</v>
      </c>
      <c r="I231" s="23" t="b">
        <v>1</v>
      </c>
      <c r="J231" s="29"/>
      <c r="L231" s="20" t="b">
        <v>1</v>
      </c>
    </row>
    <row r="232" spans="1:13">
      <c r="A232" s="147" t="s">
        <v>185</v>
      </c>
      <c r="B232" s="137" t="s">
        <v>78</v>
      </c>
      <c r="C232" s="51" t="s">
        <v>16</v>
      </c>
      <c r="D232" s="51">
        <v>13</v>
      </c>
      <c r="E232" s="24" t="s">
        <v>547</v>
      </c>
      <c r="F232" s="24" t="s">
        <v>351</v>
      </c>
      <c r="G232" s="53">
        <v>11</v>
      </c>
      <c r="H232" s="306">
        <v>11</v>
      </c>
      <c r="I232" s="23" t="b">
        <v>1</v>
      </c>
      <c r="J232" s="29"/>
      <c r="L232" s="20" t="b">
        <v>1</v>
      </c>
    </row>
    <row r="233" spans="1:13">
      <c r="A233" s="147" t="s">
        <v>185</v>
      </c>
      <c r="B233" s="82" t="s">
        <v>79</v>
      </c>
      <c r="C233" s="51" t="s">
        <v>16</v>
      </c>
      <c r="D233" s="51">
        <v>13</v>
      </c>
      <c r="E233" s="24" t="s">
        <v>548</v>
      </c>
      <c r="F233" s="24" t="s">
        <v>353</v>
      </c>
      <c r="G233" s="53">
        <v>16</v>
      </c>
      <c r="H233" s="306">
        <v>16</v>
      </c>
      <c r="I233" s="23" t="b">
        <v>1</v>
      </c>
      <c r="J233" s="29"/>
      <c r="L233" s="20" t="b">
        <v>1</v>
      </c>
    </row>
    <row r="234" spans="1:13">
      <c r="A234" s="147" t="s">
        <v>185</v>
      </c>
      <c r="B234" s="137"/>
      <c r="C234" s="51" t="s">
        <v>16</v>
      </c>
      <c r="D234" s="51">
        <v>13</v>
      </c>
      <c r="E234" s="24" t="s">
        <v>549</v>
      </c>
      <c r="F234" s="24" t="s">
        <v>185</v>
      </c>
      <c r="G234" s="53" t="e">
        <v>#N/A</v>
      </c>
      <c r="H234" s="306" t="e">
        <v>#N/A</v>
      </c>
      <c r="I234" s="23" t="e">
        <v>#N/A</v>
      </c>
      <c r="J234" s="29"/>
      <c r="L234" s="20" t="e">
        <v>#N/A</v>
      </c>
    </row>
    <row r="235" spans="1:13">
      <c r="A235" s="147" t="s">
        <v>185</v>
      </c>
      <c r="B235" s="137" t="s">
        <v>80</v>
      </c>
      <c r="C235" s="51" t="s">
        <v>16</v>
      </c>
      <c r="D235" s="51">
        <v>13</v>
      </c>
      <c r="E235" s="24" t="s">
        <v>550</v>
      </c>
      <c r="F235" s="24" t="s">
        <v>356</v>
      </c>
      <c r="G235" s="85">
        <v>31</v>
      </c>
      <c r="H235" s="314">
        <v>31</v>
      </c>
      <c r="I235" s="23" t="b">
        <v>1</v>
      </c>
      <c r="J235" s="90" t="s">
        <v>136</v>
      </c>
      <c r="L235" s="20" t="e">
        <v>#N/A</v>
      </c>
      <c r="M235" s="20" t="b">
        <v>1</v>
      </c>
    </row>
    <row r="236" spans="1:13">
      <c r="A236" s="148" t="s">
        <v>185</v>
      </c>
      <c r="B236" s="293" t="s">
        <v>81</v>
      </c>
      <c r="C236" s="55" t="s">
        <v>16</v>
      </c>
      <c r="D236" s="55">
        <v>13</v>
      </c>
      <c r="E236" s="294" t="s">
        <v>551</v>
      </c>
      <c r="F236" s="294" t="s">
        <v>358</v>
      </c>
      <c r="G236" s="295">
        <v>4</v>
      </c>
      <c r="H236" s="315">
        <v>4</v>
      </c>
      <c r="I236" s="23" t="b">
        <v>1</v>
      </c>
      <c r="J236" s="215" t="s">
        <v>552</v>
      </c>
      <c r="L236" s="20" t="e">
        <v>#N/A</v>
      </c>
      <c r="M236" s="20" t="b">
        <v>1</v>
      </c>
    </row>
    <row r="237" spans="1:13">
      <c r="A237" s="150" t="s">
        <v>149</v>
      </c>
      <c r="B237" s="312" t="s">
        <v>69</v>
      </c>
      <c r="C237" s="103" t="s">
        <v>16</v>
      </c>
      <c r="D237" s="103">
        <v>13</v>
      </c>
      <c r="E237" s="297" t="s">
        <v>553</v>
      </c>
      <c r="F237" s="95" t="s">
        <v>465</v>
      </c>
      <c r="G237" s="97" t="e">
        <v>#N/A</v>
      </c>
      <c r="H237" s="305" t="e">
        <v>#N/A</v>
      </c>
      <c r="I237" s="23" t="e">
        <v>#N/A</v>
      </c>
      <c r="J237" s="29"/>
      <c r="L237" s="20" t="s">
        <v>151</v>
      </c>
    </row>
    <row r="238" spans="1:13">
      <c r="A238" s="151" t="s">
        <v>149</v>
      </c>
      <c r="B238" s="139" t="s">
        <v>77</v>
      </c>
      <c r="C238" s="96" t="s">
        <v>16</v>
      </c>
      <c r="D238" s="96">
        <v>13</v>
      </c>
      <c r="E238" s="24" t="s">
        <v>554</v>
      </c>
      <c r="F238" s="99" t="s">
        <v>467</v>
      </c>
      <c r="G238" s="98" t="e">
        <v>#N/A</v>
      </c>
      <c r="H238" s="306" t="e">
        <v>#N/A</v>
      </c>
      <c r="I238" s="23" t="e">
        <v>#N/A</v>
      </c>
      <c r="J238" s="29"/>
      <c r="L238" s="20" t="s">
        <v>151</v>
      </c>
    </row>
    <row r="239" spans="1:13">
      <c r="A239" s="151" t="s">
        <v>149</v>
      </c>
      <c r="B239" s="139" t="s">
        <v>18</v>
      </c>
      <c r="C239" s="96" t="s">
        <v>16</v>
      </c>
      <c r="D239" s="96">
        <v>13</v>
      </c>
      <c r="E239" s="24" t="s">
        <v>555</v>
      </c>
      <c r="F239" s="99" t="s">
        <v>469</v>
      </c>
      <c r="G239" s="98" t="e">
        <v>#N/A</v>
      </c>
      <c r="H239" s="306" t="e">
        <v>#N/A</v>
      </c>
      <c r="I239" s="23" t="e">
        <v>#N/A</v>
      </c>
      <c r="J239" s="29"/>
      <c r="L239" s="20" t="s">
        <v>151</v>
      </c>
    </row>
    <row r="240" spans="1:13">
      <c r="A240" s="151" t="s">
        <v>149</v>
      </c>
      <c r="B240" s="140" t="s">
        <v>78</v>
      </c>
      <c r="C240" s="96" t="s">
        <v>16</v>
      </c>
      <c r="D240" s="96">
        <v>13</v>
      </c>
      <c r="E240" s="24" t="s">
        <v>556</v>
      </c>
      <c r="F240" s="99" t="s">
        <v>471</v>
      </c>
      <c r="G240" s="98" t="e">
        <v>#N/A</v>
      </c>
      <c r="H240" s="306" t="e">
        <v>#N/A</v>
      </c>
      <c r="I240" s="23" t="e">
        <v>#N/A</v>
      </c>
      <c r="J240" s="29"/>
      <c r="L240" s="20" t="s">
        <v>151</v>
      </c>
    </row>
    <row r="241" spans="1:13">
      <c r="A241" s="151" t="s">
        <v>149</v>
      </c>
      <c r="B241" s="139" t="s">
        <v>79</v>
      </c>
      <c r="C241" s="96" t="s">
        <v>16</v>
      </c>
      <c r="D241" s="96">
        <v>13</v>
      </c>
      <c r="E241" s="24" t="s">
        <v>557</v>
      </c>
      <c r="F241" s="99" t="s">
        <v>473</v>
      </c>
      <c r="G241" s="98" t="e">
        <v>#N/A</v>
      </c>
      <c r="H241" s="306" t="e">
        <v>#N/A</v>
      </c>
      <c r="I241" s="23" t="e">
        <v>#N/A</v>
      </c>
      <c r="J241" s="29"/>
      <c r="L241" s="20" t="s">
        <v>151</v>
      </c>
    </row>
    <row r="242" spans="1:13">
      <c r="A242" s="151" t="s">
        <v>149</v>
      </c>
      <c r="B242" s="140"/>
      <c r="C242" s="96" t="s">
        <v>16</v>
      </c>
      <c r="D242" s="96">
        <v>13</v>
      </c>
      <c r="E242" s="24" t="s">
        <v>558</v>
      </c>
      <c r="F242" s="99" t="s">
        <v>149</v>
      </c>
      <c r="G242" s="98" t="e">
        <v>#N/A</v>
      </c>
      <c r="H242" s="306" t="e">
        <v>#N/A</v>
      </c>
      <c r="I242" s="23" t="e">
        <v>#N/A</v>
      </c>
      <c r="J242" s="29"/>
      <c r="L242" s="20" t="s">
        <v>151</v>
      </c>
    </row>
    <row r="243" spans="1:13">
      <c r="A243" s="151" t="s">
        <v>149</v>
      </c>
      <c r="B243" s="140" t="s">
        <v>80</v>
      </c>
      <c r="C243" s="96" t="s">
        <v>16</v>
      </c>
      <c r="D243" s="96">
        <v>13</v>
      </c>
      <c r="E243" s="24" t="s">
        <v>559</v>
      </c>
      <c r="F243" s="99" t="s">
        <v>476</v>
      </c>
      <c r="G243" s="98" t="e">
        <v>#N/A</v>
      </c>
      <c r="H243" s="314" t="e">
        <v>#N/A</v>
      </c>
      <c r="I243" s="23" t="e">
        <v>#N/A</v>
      </c>
      <c r="J243" s="333" t="e">
        <v>#N/A</v>
      </c>
      <c r="L243" s="20" t="s">
        <v>151</v>
      </c>
    </row>
    <row r="244" spans="1:13">
      <c r="A244" s="152" t="s">
        <v>149</v>
      </c>
      <c r="B244" s="313" t="s">
        <v>81</v>
      </c>
      <c r="C244" s="102" t="s">
        <v>16</v>
      </c>
      <c r="D244" s="102">
        <v>13</v>
      </c>
      <c r="E244" s="294" t="s">
        <v>560</v>
      </c>
      <c r="F244" s="100" t="s">
        <v>478</v>
      </c>
      <c r="G244" s="323" t="e">
        <v>#N/A</v>
      </c>
      <c r="H244" s="315" t="e">
        <v>#N/A</v>
      </c>
      <c r="I244" s="23" t="e">
        <v>#N/A</v>
      </c>
      <c r="J244" s="334" t="e">
        <v>#N/A</v>
      </c>
      <c r="L244" s="20" t="s">
        <v>151</v>
      </c>
    </row>
    <row r="245" spans="1:13">
      <c r="A245" s="146" t="s">
        <v>209</v>
      </c>
      <c r="B245" s="83" t="s">
        <v>69</v>
      </c>
      <c r="C245" s="51" t="s">
        <v>16</v>
      </c>
      <c r="D245" s="51">
        <v>13</v>
      </c>
      <c r="E245" s="24" t="s">
        <v>561</v>
      </c>
      <c r="F245" s="24" t="s">
        <v>360</v>
      </c>
      <c r="G245" s="53">
        <v>89</v>
      </c>
      <c r="H245" s="306">
        <v>89</v>
      </c>
      <c r="I245" s="23" t="b">
        <v>1</v>
      </c>
      <c r="J245" s="29"/>
      <c r="L245" s="20" t="b">
        <v>1</v>
      </c>
    </row>
    <row r="246" spans="1:13">
      <c r="A246" s="146" t="s">
        <v>209</v>
      </c>
      <c r="B246" s="82" t="s">
        <v>77</v>
      </c>
      <c r="C246" s="51" t="s">
        <v>16</v>
      </c>
      <c r="D246" s="51">
        <v>13</v>
      </c>
      <c r="E246" s="24" t="s">
        <v>562</v>
      </c>
      <c r="F246" s="24" t="s">
        <v>362</v>
      </c>
      <c r="G246" s="53">
        <v>90</v>
      </c>
      <c r="H246" s="306">
        <v>90</v>
      </c>
      <c r="I246" s="23" t="b">
        <v>1</v>
      </c>
      <c r="J246" s="29"/>
      <c r="L246" s="20" t="b">
        <v>1</v>
      </c>
    </row>
    <row r="247" spans="1:13">
      <c r="A247" s="146" t="s">
        <v>209</v>
      </c>
      <c r="B247" s="82" t="s">
        <v>18</v>
      </c>
      <c r="C247" s="51" t="s">
        <v>16</v>
      </c>
      <c r="D247" s="51">
        <v>13</v>
      </c>
      <c r="E247" s="24" t="s">
        <v>563</v>
      </c>
      <c r="F247" s="24" t="s">
        <v>364</v>
      </c>
      <c r="G247" s="53">
        <v>90</v>
      </c>
      <c r="H247" s="306">
        <v>90</v>
      </c>
      <c r="I247" s="23" t="b">
        <v>1</v>
      </c>
      <c r="J247" s="29"/>
      <c r="L247" s="20" t="b">
        <v>1</v>
      </c>
    </row>
    <row r="248" spans="1:13">
      <c r="A248" s="146" t="s">
        <v>209</v>
      </c>
      <c r="B248" s="301" t="s">
        <v>78</v>
      </c>
      <c r="C248" s="51" t="s">
        <v>16</v>
      </c>
      <c r="D248" s="51">
        <v>13</v>
      </c>
      <c r="E248" s="24" t="s">
        <v>564</v>
      </c>
      <c r="F248" s="24" t="s">
        <v>366</v>
      </c>
      <c r="G248" s="53">
        <v>90</v>
      </c>
      <c r="H248" s="306">
        <v>90</v>
      </c>
      <c r="I248" s="23" t="b">
        <v>1</v>
      </c>
      <c r="J248" s="29"/>
      <c r="L248" s="20" t="b">
        <v>1</v>
      </c>
    </row>
    <row r="249" spans="1:13">
      <c r="A249" s="146" t="s">
        <v>209</v>
      </c>
      <c r="B249" s="82" t="s">
        <v>79</v>
      </c>
      <c r="C249" s="51" t="s">
        <v>16</v>
      </c>
      <c r="D249" s="51">
        <v>13</v>
      </c>
      <c r="E249" s="24" t="s">
        <v>565</v>
      </c>
      <c r="F249" s="24" t="s">
        <v>368</v>
      </c>
      <c r="G249" s="53">
        <v>86</v>
      </c>
      <c r="H249" s="306">
        <v>86</v>
      </c>
      <c r="I249" s="23" t="b">
        <v>1</v>
      </c>
      <c r="J249" s="29"/>
      <c r="L249" s="20" t="b">
        <v>1</v>
      </c>
    </row>
    <row r="250" spans="1:13">
      <c r="A250" s="146" t="s">
        <v>209</v>
      </c>
      <c r="B250" s="301"/>
      <c r="C250" s="51" t="s">
        <v>16</v>
      </c>
      <c r="D250" s="51">
        <v>13</v>
      </c>
      <c r="E250" s="24" t="s">
        <v>566</v>
      </c>
      <c r="F250" s="24" t="s">
        <v>209</v>
      </c>
      <c r="G250" s="53" t="e">
        <v>#N/A</v>
      </c>
      <c r="H250" s="306" t="e">
        <v>#N/A</v>
      </c>
      <c r="I250" s="23" t="e">
        <v>#N/A</v>
      </c>
      <c r="J250" s="29"/>
      <c r="L250" s="20" t="e">
        <v>#N/A</v>
      </c>
    </row>
    <row r="251" spans="1:13">
      <c r="A251" s="146" t="s">
        <v>209</v>
      </c>
      <c r="B251" s="301" t="s">
        <v>80</v>
      </c>
      <c r="C251" s="51" t="s">
        <v>16</v>
      </c>
      <c r="D251" s="51">
        <v>13</v>
      </c>
      <c r="E251" s="24" t="s">
        <v>567</v>
      </c>
      <c r="F251" s="24" t="s">
        <v>371</v>
      </c>
      <c r="G251" s="53">
        <v>94</v>
      </c>
      <c r="H251" s="314">
        <v>94</v>
      </c>
      <c r="I251" s="23" t="e">
        <v>#REF!</v>
      </c>
      <c r="J251" s="91" t="s">
        <v>568</v>
      </c>
      <c r="L251" s="20" t="e">
        <v>#N/A</v>
      </c>
      <c r="M251" s="20" t="b">
        <v>1</v>
      </c>
    </row>
    <row r="252" spans="1:13">
      <c r="A252" s="302" t="s">
        <v>209</v>
      </c>
      <c r="B252" s="303" t="s">
        <v>81</v>
      </c>
      <c r="C252" s="55" t="s">
        <v>16</v>
      </c>
      <c r="D252" s="55">
        <v>13</v>
      </c>
      <c r="E252" s="294" t="s">
        <v>569</v>
      </c>
      <c r="F252" s="294" t="s">
        <v>374</v>
      </c>
      <c r="G252" s="324">
        <v>81</v>
      </c>
      <c r="H252" s="315">
        <v>81</v>
      </c>
      <c r="I252" s="23" t="e">
        <v>#REF!</v>
      </c>
      <c r="J252" s="91" t="s">
        <v>131</v>
      </c>
      <c r="L252" s="20" t="e">
        <v>#N/A</v>
      </c>
      <c r="M252" s="20" t="b">
        <v>1</v>
      </c>
    </row>
    <row r="253" spans="1:13">
      <c r="A253" s="149" t="s">
        <v>31</v>
      </c>
      <c r="B253" s="296" t="s">
        <v>69</v>
      </c>
      <c r="C253" s="54" t="s">
        <v>16</v>
      </c>
      <c r="D253" s="54">
        <v>13</v>
      </c>
      <c r="E253" s="297" t="s">
        <v>570</v>
      </c>
      <c r="F253" s="297" t="s">
        <v>376</v>
      </c>
      <c r="G253" s="57">
        <v>25</v>
      </c>
      <c r="H253" s="305">
        <v>25</v>
      </c>
      <c r="I253" s="23" t="b">
        <v>1</v>
      </c>
      <c r="J253" s="29"/>
      <c r="L253" s="20" t="b">
        <v>1</v>
      </c>
    </row>
    <row r="254" spans="1:13">
      <c r="A254" s="147" t="s">
        <v>31</v>
      </c>
      <c r="B254" s="82" t="s">
        <v>77</v>
      </c>
      <c r="C254" s="51" t="s">
        <v>16</v>
      </c>
      <c r="D254" s="51">
        <v>13</v>
      </c>
      <c r="E254" s="24" t="s">
        <v>571</v>
      </c>
      <c r="F254" s="24" t="s">
        <v>378</v>
      </c>
      <c r="G254" s="53">
        <v>19</v>
      </c>
      <c r="H254" s="305">
        <v>19</v>
      </c>
      <c r="I254" s="23" t="b">
        <v>1</v>
      </c>
      <c r="J254" s="29"/>
      <c r="L254" s="20" t="b">
        <v>1</v>
      </c>
    </row>
    <row r="255" spans="1:13">
      <c r="A255" s="147" t="s">
        <v>31</v>
      </c>
      <c r="B255" s="82" t="s">
        <v>18</v>
      </c>
      <c r="C255" s="51" t="s">
        <v>16</v>
      </c>
      <c r="D255" s="51">
        <v>13</v>
      </c>
      <c r="E255" s="24" t="s">
        <v>572</v>
      </c>
      <c r="F255" s="24" t="s">
        <v>380</v>
      </c>
      <c r="G255" s="53">
        <v>36</v>
      </c>
      <c r="H255" s="305">
        <v>36</v>
      </c>
      <c r="I255" s="23" t="b">
        <v>1</v>
      </c>
      <c r="J255" s="29"/>
      <c r="L255" s="20" t="b">
        <v>1</v>
      </c>
    </row>
    <row r="256" spans="1:13">
      <c r="A256" s="147" t="s">
        <v>31</v>
      </c>
      <c r="B256" s="137" t="s">
        <v>78</v>
      </c>
      <c r="C256" s="51" t="s">
        <v>16</v>
      </c>
      <c r="D256" s="51">
        <v>13</v>
      </c>
      <c r="E256" s="24" t="s">
        <v>573</v>
      </c>
      <c r="F256" s="24" t="s">
        <v>382</v>
      </c>
      <c r="G256" s="53">
        <v>23</v>
      </c>
      <c r="H256" s="305">
        <v>23</v>
      </c>
      <c r="I256" s="23" t="b">
        <v>1</v>
      </c>
      <c r="J256" s="29"/>
      <c r="L256" s="20" t="b">
        <v>1</v>
      </c>
    </row>
    <row r="257" spans="1:14">
      <c r="A257" s="147" t="s">
        <v>31</v>
      </c>
      <c r="B257" s="82" t="s">
        <v>79</v>
      </c>
      <c r="C257" s="51" t="s">
        <v>16</v>
      </c>
      <c r="D257" s="51">
        <v>13</v>
      </c>
      <c r="E257" s="24" t="s">
        <v>574</v>
      </c>
      <c r="F257" s="24" t="s">
        <v>384</v>
      </c>
      <c r="G257" s="53">
        <v>20</v>
      </c>
      <c r="H257" s="305">
        <v>20</v>
      </c>
      <c r="I257" s="23" t="b">
        <v>1</v>
      </c>
      <c r="J257" s="29"/>
      <c r="L257" s="20" t="b">
        <v>1</v>
      </c>
    </row>
    <row r="258" spans="1:14">
      <c r="A258" s="147" t="s">
        <v>31</v>
      </c>
      <c r="B258" s="137"/>
      <c r="C258" s="51" t="s">
        <v>16</v>
      </c>
      <c r="D258" s="51">
        <v>13</v>
      </c>
      <c r="E258" s="24" t="s">
        <v>575</v>
      </c>
      <c r="F258" s="24" t="s">
        <v>31</v>
      </c>
      <c r="G258" s="53" t="e">
        <v>#N/A</v>
      </c>
      <c r="H258" s="305" t="e">
        <v>#N/A</v>
      </c>
      <c r="I258" s="23" t="e">
        <v>#N/A</v>
      </c>
      <c r="J258" s="29"/>
      <c r="L258" s="20" t="e">
        <v>#N/A</v>
      </c>
    </row>
    <row r="259" spans="1:14">
      <c r="A259" s="147" t="s">
        <v>31</v>
      </c>
      <c r="B259" s="137" t="s">
        <v>80</v>
      </c>
      <c r="C259" s="51" t="s">
        <v>16</v>
      </c>
      <c r="D259" s="51">
        <v>13</v>
      </c>
      <c r="E259" s="24" t="s">
        <v>576</v>
      </c>
      <c r="F259" s="24" t="s">
        <v>387</v>
      </c>
      <c r="G259" s="85">
        <v>38</v>
      </c>
      <c r="H259" s="314">
        <v>38</v>
      </c>
      <c r="I259" s="23" t="b">
        <v>1</v>
      </c>
      <c r="J259" s="90" t="s">
        <v>120</v>
      </c>
      <c r="L259" s="20" t="e">
        <v>#N/A</v>
      </c>
      <c r="M259" s="20" t="b">
        <v>1</v>
      </c>
    </row>
    <row r="260" spans="1:14">
      <c r="A260" s="148" t="s">
        <v>31</v>
      </c>
      <c r="B260" s="293" t="s">
        <v>81</v>
      </c>
      <c r="C260" s="55" t="s">
        <v>16</v>
      </c>
      <c r="D260" s="55">
        <v>13</v>
      </c>
      <c r="E260" s="294" t="s">
        <v>577</v>
      </c>
      <c r="F260" s="294" t="s">
        <v>389</v>
      </c>
      <c r="G260" s="295">
        <v>14</v>
      </c>
      <c r="H260" s="315">
        <v>14</v>
      </c>
      <c r="I260" s="23" t="b">
        <v>1</v>
      </c>
      <c r="J260" s="215" t="s">
        <v>578</v>
      </c>
      <c r="L260" s="20" t="e">
        <v>#N/A</v>
      </c>
      <c r="M260" s="20" t="b">
        <v>1</v>
      </c>
      <c r="N260" s="192" t="s">
        <v>176</v>
      </c>
    </row>
    <row r="261" spans="1:14">
      <c r="A261" s="222" t="s">
        <v>19</v>
      </c>
      <c r="B261" s="218" t="s">
        <v>69</v>
      </c>
      <c r="C261" s="219" t="s">
        <v>16</v>
      </c>
      <c r="D261" s="219">
        <v>13</v>
      </c>
      <c r="E261" s="220" t="s">
        <v>579</v>
      </c>
      <c r="F261" s="220" t="s">
        <v>580</v>
      </c>
      <c r="G261" s="325"/>
      <c r="H261" s="309"/>
      <c r="I261" s="220"/>
      <c r="J261" s="325"/>
      <c r="K261" s="221"/>
      <c r="L261" s="221"/>
      <c r="M261" s="221"/>
    </row>
    <row r="262" spans="1:14">
      <c r="A262" s="222" t="s">
        <v>19</v>
      </c>
      <c r="B262" s="223" t="s">
        <v>77</v>
      </c>
      <c r="C262" s="219" t="s">
        <v>16</v>
      </c>
      <c r="D262" s="219">
        <v>13</v>
      </c>
      <c r="E262" s="220" t="s">
        <v>581</v>
      </c>
      <c r="F262" s="220" t="s">
        <v>582</v>
      </c>
      <c r="G262" s="325"/>
      <c r="H262" s="309"/>
      <c r="I262" s="220"/>
      <c r="J262" s="325"/>
      <c r="K262" s="221"/>
      <c r="L262" s="221"/>
      <c r="M262" s="221"/>
    </row>
    <row r="263" spans="1:14">
      <c r="A263" s="222" t="s">
        <v>19</v>
      </c>
      <c r="B263" s="223" t="s">
        <v>18</v>
      </c>
      <c r="C263" s="219" t="s">
        <v>16</v>
      </c>
      <c r="D263" s="219">
        <v>13</v>
      </c>
      <c r="E263" s="220" t="s">
        <v>583</v>
      </c>
      <c r="F263" s="220" t="s">
        <v>584</v>
      </c>
      <c r="G263" s="325"/>
      <c r="H263" s="309"/>
      <c r="I263" s="220"/>
      <c r="J263" s="325"/>
      <c r="K263" s="221"/>
      <c r="L263" s="221"/>
      <c r="M263" s="221"/>
    </row>
    <row r="264" spans="1:14">
      <c r="A264" s="222" t="s">
        <v>19</v>
      </c>
      <c r="B264" s="224" t="s">
        <v>78</v>
      </c>
      <c r="C264" s="219" t="s">
        <v>16</v>
      </c>
      <c r="D264" s="219">
        <v>13</v>
      </c>
      <c r="E264" s="220" t="s">
        <v>585</v>
      </c>
      <c r="F264" s="220" t="s">
        <v>586</v>
      </c>
      <c r="G264" s="325"/>
      <c r="H264" s="309"/>
      <c r="I264" s="220"/>
      <c r="J264" s="325"/>
      <c r="K264" s="221"/>
      <c r="L264" s="221"/>
      <c r="M264" s="221"/>
    </row>
    <row r="265" spans="1:14">
      <c r="A265" s="222" t="s">
        <v>19</v>
      </c>
      <c r="B265" s="223" t="s">
        <v>79</v>
      </c>
      <c r="C265" s="219" t="s">
        <v>16</v>
      </c>
      <c r="D265" s="219">
        <v>13</v>
      </c>
      <c r="E265" s="220" t="s">
        <v>587</v>
      </c>
      <c r="F265" s="220" t="s">
        <v>588</v>
      </c>
      <c r="G265" s="325"/>
      <c r="H265" s="309"/>
      <c r="I265" s="220"/>
      <c r="J265" s="325"/>
      <c r="K265" s="221"/>
      <c r="L265" s="221"/>
      <c r="M265" s="221"/>
    </row>
    <row r="266" spans="1:14">
      <c r="A266" s="222" t="s">
        <v>19</v>
      </c>
      <c r="B266" s="224"/>
      <c r="C266" s="219" t="s">
        <v>16</v>
      </c>
      <c r="D266" s="219">
        <v>13</v>
      </c>
      <c r="E266" s="220" t="s">
        <v>589</v>
      </c>
      <c r="F266" s="220" t="s">
        <v>19</v>
      </c>
      <c r="G266" s="325"/>
      <c r="H266" s="309"/>
      <c r="I266" s="220"/>
      <c r="J266" s="325"/>
      <c r="K266" s="221"/>
      <c r="L266" s="221"/>
      <c r="M266" s="221"/>
    </row>
    <row r="267" spans="1:14">
      <c r="A267" s="222" t="s">
        <v>19</v>
      </c>
      <c r="B267" s="224" t="s">
        <v>80</v>
      </c>
      <c r="C267" s="219" t="s">
        <v>16</v>
      </c>
      <c r="D267" s="219">
        <v>13</v>
      </c>
      <c r="E267" s="220" t="s">
        <v>590</v>
      </c>
      <c r="F267" s="220" t="s">
        <v>591</v>
      </c>
      <c r="G267" s="325"/>
      <c r="H267" s="309"/>
      <c r="I267" s="220"/>
      <c r="J267" s="325"/>
      <c r="K267" s="221"/>
      <c r="L267" s="221"/>
      <c r="M267" s="221"/>
    </row>
    <row r="268" spans="1:14">
      <c r="A268" s="222" t="s">
        <v>19</v>
      </c>
      <c r="B268" s="224" t="s">
        <v>81</v>
      </c>
      <c r="C268" s="219" t="s">
        <v>16</v>
      </c>
      <c r="D268" s="219">
        <v>13</v>
      </c>
      <c r="E268" s="220" t="s">
        <v>592</v>
      </c>
      <c r="F268" s="220" t="s">
        <v>593</v>
      </c>
      <c r="G268" s="325"/>
      <c r="H268" s="309"/>
      <c r="I268" s="220"/>
      <c r="J268" s="325"/>
      <c r="K268" s="221"/>
      <c r="L268" s="221"/>
      <c r="M268" s="221"/>
    </row>
    <row r="269" spans="1:14">
      <c r="A269" s="147" t="s">
        <v>22</v>
      </c>
      <c r="B269" s="83" t="s">
        <v>69</v>
      </c>
      <c r="C269" s="27" t="s">
        <v>17</v>
      </c>
      <c r="D269" s="92">
        <v>13</v>
      </c>
      <c r="E269" s="24" t="s">
        <v>594</v>
      </c>
      <c r="F269" s="24" t="s">
        <v>248</v>
      </c>
      <c r="G269" s="319">
        <v>40</v>
      </c>
      <c r="H269" s="306">
        <v>40</v>
      </c>
      <c r="I269" s="23" t="b">
        <v>1</v>
      </c>
      <c r="J269" s="29"/>
      <c r="L269" s="20" t="b">
        <v>1</v>
      </c>
    </row>
    <row r="270" spans="1:14">
      <c r="A270" s="147" t="s">
        <v>22</v>
      </c>
      <c r="B270" s="82" t="s">
        <v>77</v>
      </c>
      <c r="C270" s="27" t="s">
        <v>17</v>
      </c>
      <c r="D270" s="92">
        <v>13</v>
      </c>
      <c r="E270" s="24" t="s">
        <v>595</v>
      </c>
      <c r="F270" s="24" t="s">
        <v>250</v>
      </c>
      <c r="G270" s="319">
        <v>39</v>
      </c>
      <c r="H270" s="306">
        <v>39</v>
      </c>
      <c r="I270" s="23" t="b">
        <v>1</v>
      </c>
      <c r="J270" s="29"/>
      <c r="L270" s="20" t="b">
        <v>1</v>
      </c>
    </row>
    <row r="271" spans="1:14">
      <c r="A271" s="147" t="s">
        <v>22</v>
      </c>
      <c r="B271" s="82" t="s">
        <v>18</v>
      </c>
      <c r="C271" s="27" t="s">
        <v>17</v>
      </c>
      <c r="D271" s="92">
        <v>13</v>
      </c>
      <c r="E271" s="24" t="s">
        <v>596</v>
      </c>
      <c r="F271" s="24" t="s">
        <v>252</v>
      </c>
      <c r="G271" s="319">
        <v>41</v>
      </c>
      <c r="H271" s="306">
        <v>41</v>
      </c>
      <c r="I271" s="23" t="b">
        <v>1</v>
      </c>
      <c r="J271" s="29"/>
      <c r="L271" s="20" t="b">
        <v>1</v>
      </c>
    </row>
    <row r="272" spans="1:14">
      <c r="A272" s="147" t="s">
        <v>22</v>
      </c>
      <c r="B272" s="137" t="s">
        <v>78</v>
      </c>
      <c r="C272" s="27" t="s">
        <v>17</v>
      </c>
      <c r="D272" s="92">
        <v>13</v>
      </c>
      <c r="E272" s="24" t="s">
        <v>597</v>
      </c>
      <c r="F272" s="24" t="s">
        <v>254</v>
      </c>
      <c r="G272" s="319">
        <v>37</v>
      </c>
      <c r="H272" s="306">
        <v>37</v>
      </c>
      <c r="I272" s="23" t="b">
        <v>1</v>
      </c>
      <c r="J272" s="29"/>
      <c r="L272" s="20" t="b">
        <v>1</v>
      </c>
    </row>
    <row r="273" spans="1:13">
      <c r="A273" s="147" t="s">
        <v>22</v>
      </c>
      <c r="B273" s="82" t="s">
        <v>79</v>
      </c>
      <c r="C273" s="27" t="s">
        <v>17</v>
      </c>
      <c r="D273" s="92">
        <v>13</v>
      </c>
      <c r="E273" s="24" t="s">
        <v>598</v>
      </c>
      <c r="F273" s="24" t="s">
        <v>256</v>
      </c>
      <c r="G273" s="319">
        <v>31</v>
      </c>
      <c r="H273" s="306">
        <v>31</v>
      </c>
      <c r="I273" s="23" t="b">
        <v>1</v>
      </c>
      <c r="J273" s="29"/>
      <c r="L273" s="20" t="b">
        <v>1</v>
      </c>
    </row>
    <row r="274" spans="1:13">
      <c r="A274" s="147" t="s">
        <v>22</v>
      </c>
      <c r="B274" s="137"/>
      <c r="C274" s="27" t="s">
        <v>17</v>
      </c>
      <c r="D274" s="92">
        <v>13</v>
      </c>
      <c r="E274" s="24" t="s">
        <v>599</v>
      </c>
      <c r="F274" s="24" t="s">
        <v>22</v>
      </c>
      <c r="G274" s="319" t="e">
        <v>#N/A</v>
      </c>
      <c r="H274" s="306" t="e">
        <v>#N/A</v>
      </c>
      <c r="I274" s="23" t="e">
        <v>#N/A</v>
      </c>
      <c r="J274" s="29"/>
      <c r="L274" s="20" t="e">
        <v>#N/A</v>
      </c>
    </row>
    <row r="275" spans="1:13">
      <c r="A275" s="147" t="s">
        <v>22</v>
      </c>
      <c r="B275" s="137" t="s">
        <v>80</v>
      </c>
      <c r="C275" s="27" t="s">
        <v>17</v>
      </c>
      <c r="D275" s="92">
        <v>13</v>
      </c>
      <c r="E275" s="24" t="s">
        <v>600</v>
      </c>
      <c r="F275" s="24" t="s">
        <v>259</v>
      </c>
      <c r="G275" s="320">
        <v>61</v>
      </c>
      <c r="H275" s="314">
        <v>61</v>
      </c>
      <c r="I275" s="23" t="b">
        <v>1</v>
      </c>
      <c r="J275" s="93" t="s">
        <v>121</v>
      </c>
      <c r="L275" s="20" t="e">
        <v>#N/A</v>
      </c>
      <c r="M275" s="20" t="b">
        <v>1</v>
      </c>
    </row>
    <row r="276" spans="1:13">
      <c r="A276" s="148" t="s">
        <v>22</v>
      </c>
      <c r="B276" s="293" t="s">
        <v>81</v>
      </c>
      <c r="C276" s="59" t="s">
        <v>17</v>
      </c>
      <c r="D276" s="310">
        <v>13</v>
      </c>
      <c r="E276" s="294" t="s">
        <v>601</v>
      </c>
      <c r="F276" s="294" t="s">
        <v>263</v>
      </c>
      <c r="G276" s="321">
        <v>16</v>
      </c>
      <c r="H276" s="315">
        <v>16</v>
      </c>
      <c r="I276" s="23" t="b">
        <v>1</v>
      </c>
      <c r="J276" s="93" t="s">
        <v>131</v>
      </c>
      <c r="L276" s="20" t="e">
        <v>#N/A</v>
      </c>
      <c r="M276" s="20" t="b">
        <v>1</v>
      </c>
    </row>
    <row r="277" spans="1:13">
      <c r="A277" s="149" t="s">
        <v>23</v>
      </c>
      <c r="B277" s="296" t="s">
        <v>69</v>
      </c>
      <c r="C277" s="58" t="s">
        <v>17</v>
      </c>
      <c r="D277" s="311">
        <v>13</v>
      </c>
      <c r="E277" s="297" t="s">
        <v>602</v>
      </c>
      <c r="F277" s="297" t="s">
        <v>265</v>
      </c>
      <c r="G277" s="318">
        <v>38</v>
      </c>
      <c r="H277" s="305">
        <v>38</v>
      </c>
      <c r="I277" s="23" t="b">
        <v>1</v>
      </c>
      <c r="J277" s="29"/>
      <c r="L277" s="20" t="b">
        <v>1</v>
      </c>
    </row>
    <row r="278" spans="1:13">
      <c r="A278" s="147" t="s">
        <v>23</v>
      </c>
      <c r="B278" s="82" t="s">
        <v>77</v>
      </c>
      <c r="C278" s="27" t="s">
        <v>17</v>
      </c>
      <c r="D278" s="92">
        <v>13</v>
      </c>
      <c r="E278" s="24" t="s">
        <v>603</v>
      </c>
      <c r="F278" s="24" t="s">
        <v>267</v>
      </c>
      <c r="G278" s="319">
        <v>42</v>
      </c>
      <c r="H278" s="306">
        <v>42</v>
      </c>
      <c r="I278" s="23" t="b">
        <v>1</v>
      </c>
      <c r="J278" s="29"/>
      <c r="L278" s="20" t="b">
        <v>1</v>
      </c>
    </row>
    <row r="279" spans="1:13">
      <c r="A279" s="147" t="s">
        <v>23</v>
      </c>
      <c r="B279" s="82" t="s">
        <v>18</v>
      </c>
      <c r="C279" s="27" t="s">
        <v>17</v>
      </c>
      <c r="D279" s="92">
        <v>13</v>
      </c>
      <c r="E279" s="24" t="s">
        <v>604</v>
      </c>
      <c r="F279" s="24" t="s">
        <v>269</v>
      </c>
      <c r="G279" s="319">
        <v>47</v>
      </c>
      <c r="H279" s="306">
        <v>47</v>
      </c>
      <c r="I279" s="23" t="b">
        <v>1</v>
      </c>
      <c r="J279" s="29"/>
      <c r="L279" s="20" t="b">
        <v>1</v>
      </c>
    </row>
    <row r="280" spans="1:13">
      <c r="A280" s="147" t="s">
        <v>23</v>
      </c>
      <c r="B280" s="137" t="s">
        <v>78</v>
      </c>
      <c r="C280" s="27" t="s">
        <v>17</v>
      </c>
      <c r="D280" s="92">
        <v>13</v>
      </c>
      <c r="E280" s="24" t="s">
        <v>605</v>
      </c>
      <c r="F280" s="24" t="s">
        <v>271</v>
      </c>
      <c r="G280" s="319">
        <v>45</v>
      </c>
      <c r="H280" s="306">
        <v>45</v>
      </c>
      <c r="I280" s="23" t="b">
        <v>1</v>
      </c>
      <c r="J280" s="29"/>
      <c r="L280" s="20" t="b">
        <v>1</v>
      </c>
    </row>
    <row r="281" spans="1:13">
      <c r="A281" s="147" t="s">
        <v>23</v>
      </c>
      <c r="B281" s="82" t="s">
        <v>79</v>
      </c>
      <c r="C281" s="27" t="s">
        <v>17</v>
      </c>
      <c r="D281" s="92">
        <v>13</v>
      </c>
      <c r="E281" s="24" t="s">
        <v>606</v>
      </c>
      <c r="F281" s="24" t="s">
        <v>273</v>
      </c>
      <c r="G281" s="319">
        <v>35</v>
      </c>
      <c r="H281" s="306">
        <v>35</v>
      </c>
      <c r="I281" s="23" t="b">
        <v>1</v>
      </c>
      <c r="J281" s="29"/>
      <c r="L281" s="20" t="b">
        <v>1</v>
      </c>
    </row>
    <row r="282" spans="1:13">
      <c r="A282" s="147" t="s">
        <v>23</v>
      </c>
      <c r="B282" s="137"/>
      <c r="C282" s="27" t="s">
        <v>17</v>
      </c>
      <c r="D282" s="92">
        <v>13</v>
      </c>
      <c r="E282" s="24" t="s">
        <v>607</v>
      </c>
      <c r="F282" s="24" t="s">
        <v>23</v>
      </c>
      <c r="G282" s="319" t="e">
        <v>#N/A</v>
      </c>
      <c r="H282" s="306" t="e">
        <v>#N/A</v>
      </c>
      <c r="I282" s="23" t="e">
        <v>#N/A</v>
      </c>
      <c r="J282" s="29"/>
      <c r="L282" s="20" t="e">
        <v>#N/A</v>
      </c>
    </row>
    <row r="283" spans="1:13">
      <c r="A283" s="147" t="s">
        <v>23</v>
      </c>
      <c r="B283" s="137" t="s">
        <v>80</v>
      </c>
      <c r="C283" s="27" t="s">
        <v>17</v>
      </c>
      <c r="D283" s="92">
        <v>13</v>
      </c>
      <c r="E283" s="24" t="s">
        <v>608</v>
      </c>
      <c r="F283" s="24" t="s">
        <v>276</v>
      </c>
      <c r="G283" s="320">
        <v>60</v>
      </c>
      <c r="H283" s="314">
        <v>60</v>
      </c>
      <c r="I283" s="23" t="b">
        <v>1</v>
      </c>
      <c r="J283" s="93" t="s">
        <v>123</v>
      </c>
      <c r="L283" s="20" t="e">
        <v>#N/A</v>
      </c>
      <c r="M283" s="20" t="b">
        <v>1</v>
      </c>
    </row>
    <row r="284" spans="1:13">
      <c r="A284" s="148" t="s">
        <v>23</v>
      </c>
      <c r="B284" s="293" t="s">
        <v>81</v>
      </c>
      <c r="C284" s="59" t="s">
        <v>17</v>
      </c>
      <c r="D284" s="310">
        <v>13</v>
      </c>
      <c r="E284" s="294" t="s">
        <v>609</v>
      </c>
      <c r="F284" s="294" t="s">
        <v>278</v>
      </c>
      <c r="G284" s="321">
        <v>22</v>
      </c>
      <c r="H284" s="315">
        <v>22</v>
      </c>
      <c r="I284" s="23" t="b">
        <v>1</v>
      </c>
      <c r="J284" s="93" t="s">
        <v>128</v>
      </c>
      <c r="L284" s="20" t="e">
        <v>#N/A</v>
      </c>
      <c r="M284" s="20" t="b">
        <v>1</v>
      </c>
    </row>
    <row r="285" spans="1:13">
      <c r="A285" s="149" t="s">
        <v>24</v>
      </c>
      <c r="B285" s="296" t="s">
        <v>69</v>
      </c>
      <c r="C285" s="58" t="s">
        <v>17</v>
      </c>
      <c r="D285" s="311">
        <v>13</v>
      </c>
      <c r="E285" s="297" t="s">
        <v>610</v>
      </c>
      <c r="F285" s="297" t="s">
        <v>281</v>
      </c>
      <c r="G285" s="318">
        <v>15</v>
      </c>
      <c r="H285" s="306">
        <v>15</v>
      </c>
      <c r="I285" s="23" t="b">
        <v>1</v>
      </c>
      <c r="J285" s="29"/>
      <c r="L285" s="20" t="b">
        <v>1</v>
      </c>
    </row>
    <row r="286" spans="1:13">
      <c r="A286" s="147" t="s">
        <v>24</v>
      </c>
      <c r="B286" s="82" t="s">
        <v>77</v>
      </c>
      <c r="C286" s="27" t="s">
        <v>17</v>
      </c>
      <c r="D286" s="92">
        <v>13</v>
      </c>
      <c r="E286" s="24" t="s">
        <v>611</v>
      </c>
      <c r="F286" s="24" t="s">
        <v>283</v>
      </c>
      <c r="G286" s="319">
        <v>17</v>
      </c>
      <c r="H286" s="306">
        <v>17</v>
      </c>
      <c r="I286" s="23" t="b">
        <v>1</v>
      </c>
      <c r="J286" s="29"/>
      <c r="L286" s="20" t="b">
        <v>1</v>
      </c>
    </row>
    <row r="287" spans="1:13">
      <c r="A287" s="147" t="s">
        <v>24</v>
      </c>
      <c r="B287" s="82" t="s">
        <v>18</v>
      </c>
      <c r="C287" s="27" t="s">
        <v>17</v>
      </c>
      <c r="D287" s="92">
        <v>13</v>
      </c>
      <c r="E287" s="24" t="s">
        <v>612</v>
      </c>
      <c r="F287" s="24" t="s">
        <v>285</v>
      </c>
      <c r="G287" s="319">
        <v>18</v>
      </c>
      <c r="H287" s="306">
        <v>18</v>
      </c>
      <c r="I287" s="23" t="b">
        <v>1</v>
      </c>
      <c r="J287" s="29"/>
      <c r="L287" s="20" t="b">
        <v>1</v>
      </c>
    </row>
    <row r="288" spans="1:13">
      <c r="A288" s="147" t="s">
        <v>24</v>
      </c>
      <c r="B288" s="137" t="s">
        <v>78</v>
      </c>
      <c r="C288" s="27" t="s">
        <v>17</v>
      </c>
      <c r="D288" s="92">
        <v>13</v>
      </c>
      <c r="E288" s="24" t="s">
        <v>613</v>
      </c>
      <c r="F288" s="24" t="s">
        <v>287</v>
      </c>
      <c r="G288" s="319">
        <v>14</v>
      </c>
      <c r="H288" s="306">
        <v>14</v>
      </c>
      <c r="I288" s="23" t="b">
        <v>1</v>
      </c>
      <c r="J288" s="29"/>
      <c r="L288" s="20" t="b">
        <v>1</v>
      </c>
    </row>
    <row r="289" spans="1:13">
      <c r="A289" s="147" t="s">
        <v>24</v>
      </c>
      <c r="B289" s="82" t="s">
        <v>79</v>
      </c>
      <c r="C289" s="27" t="s">
        <v>17</v>
      </c>
      <c r="D289" s="92">
        <v>13</v>
      </c>
      <c r="E289" s="24" t="s">
        <v>614</v>
      </c>
      <c r="F289" s="24" t="s">
        <v>289</v>
      </c>
      <c r="G289" s="319">
        <v>19</v>
      </c>
      <c r="H289" s="306">
        <v>19</v>
      </c>
      <c r="I289" s="23" t="b">
        <v>1</v>
      </c>
      <c r="J289" s="29"/>
      <c r="L289" s="20" t="b">
        <v>1</v>
      </c>
    </row>
    <row r="290" spans="1:13">
      <c r="A290" s="147" t="s">
        <v>24</v>
      </c>
      <c r="B290" s="137"/>
      <c r="C290" s="27" t="s">
        <v>17</v>
      </c>
      <c r="D290" s="92">
        <v>13</v>
      </c>
      <c r="E290" s="24" t="s">
        <v>615</v>
      </c>
      <c r="F290" s="24" t="s">
        <v>24</v>
      </c>
      <c r="G290" s="319" t="e">
        <v>#N/A</v>
      </c>
      <c r="H290" s="306" t="e">
        <v>#N/A</v>
      </c>
      <c r="I290" s="23" t="e">
        <v>#N/A</v>
      </c>
      <c r="J290" s="29"/>
      <c r="L290" s="20" t="e">
        <v>#N/A</v>
      </c>
    </row>
    <row r="291" spans="1:13">
      <c r="A291" s="147" t="s">
        <v>24</v>
      </c>
      <c r="B291" s="137" t="s">
        <v>80</v>
      </c>
      <c r="C291" s="27" t="s">
        <v>17</v>
      </c>
      <c r="D291" s="92">
        <v>13</v>
      </c>
      <c r="E291" s="24" t="s">
        <v>616</v>
      </c>
      <c r="F291" s="24" t="s">
        <v>292</v>
      </c>
      <c r="G291" s="320">
        <v>33</v>
      </c>
      <c r="H291" s="314">
        <v>33</v>
      </c>
      <c r="I291" s="23" t="b">
        <v>1</v>
      </c>
      <c r="J291" s="93" t="s">
        <v>137</v>
      </c>
      <c r="L291" s="20" t="e">
        <v>#N/A</v>
      </c>
      <c r="M291" s="20" t="b">
        <v>1</v>
      </c>
    </row>
    <row r="292" spans="1:13">
      <c r="A292" s="148" t="s">
        <v>24</v>
      </c>
      <c r="B292" s="293" t="s">
        <v>81</v>
      </c>
      <c r="C292" s="59" t="s">
        <v>17</v>
      </c>
      <c r="D292" s="310">
        <v>13</v>
      </c>
      <c r="E292" s="294" t="s">
        <v>617</v>
      </c>
      <c r="F292" s="294" t="s">
        <v>295</v>
      </c>
      <c r="G292" s="321">
        <v>7</v>
      </c>
      <c r="H292" s="314">
        <v>7</v>
      </c>
      <c r="I292" s="23" t="b">
        <v>1</v>
      </c>
      <c r="J292" s="93" t="s">
        <v>120</v>
      </c>
      <c r="L292" s="20" t="e">
        <v>#N/A</v>
      </c>
      <c r="M292" s="20" t="b">
        <v>1</v>
      </c>
    </row>
    <row r="293" spans="1:13">
      <c r="A293" s="147" t="s">
        <v>25</v>
      </c>
      <c r="B293" s="83" t="s">
        <v>69</v>
      </c>
      <c r="C293" s="27" t="s">
        <v>17</v>
      </c>
      <c r="D293" s="92">
        <v>13</v>
      </c>
      <c r="E293" s="24" t="s">
        <v>618</v>
      </c>
      <c r="F293" s="24" t="s">
        <v>297</v>
      </c>
      <c r="G293" s="319">
        <v>3</v>
      </c>
      <c r="H293" s="306">
        <v>3</v>
      </c>
      <c r="I293" s="23" t="b">
        <v>1</v>
      </c>
      <c r="J293" s="29"/>
      <c r="L293" s="23" t="b">
        <v>1</v>
      </c>
    </row>
    <row r="294" spans="1:13">
      <c r="A294" s="147" t="s">
        <v>25</v>
      </c>
      <c r="B294" s="82" t="s">
        <v>77</v>
      </c>
      <c r="C294" s="27" t="s">
        <v>17</v>
      </c>
      <c r="D294" s="92">
        <v>13</v>
      </c>
      <c r="E294" s="24" t="s">
        <v>619</v>
      </c>
      <c r="F294" s="24" t="s">
        <v>299</v>
      </c>
      <c r="G294" s="319">
        <v>4</v>
      </c>
      <c r="H294" s="306">
        <v>4</v>
      </c>
      <c r="I294" s="23" t="b">
        <v>1</v>
      </c>
      <c r="J294" s="29"/>
      <c r="L294" s="23" t="b">
        <v>1</v>
      </c>
    </row>
    <row r="295" spans="1:13">
      <c r="A295" s="147" t="s">
        <v>25</v>
      </c>
      <c r="B295" s="82" t="s">
        <v>18</v>
      </c>
      <c r="C295" s="27" t="s">
        <v>17</v>
      </c>
      <c r="D295" s="92">
        <v>13</v>
      </c>
      <c r="E295" s="24" t="s">
        <v>620</v>
      </c>
      <c r="F295" s="24" t="s">
        <v>301</v>
      </c>
      <c r="G295" s="319">
        <v>2</v>
      </c>
      <c r="H295" s="306">
        <v>2</v>
      </c>
      <c r="I295" s="23" t="b">
        <v>1</v>
      </c>
      <c r="J295" s="29"/>
      <c r="L295" s="23" t="b">
        <v>1</v>
      </c>
    </row>
    <row r="296" spans="1:13">
      <c r="A296" s="147" t="s">
        <v>25</v>
      </c>
      <c r="B296" s="137" t="s">
        <v>78</v>
      </c>
      <c r="C296" s="27" t="s">
        <v>17</v>
      </c>
      <c r="D296" s="92">
        <v>13</v>
      </c>
      <c r="E296" s="24" t="s">
        <v>621</v>
      </c>
      <c r="F296" s="24" t="s">
        <v>303</v>
      </c>
      <c r="G296" s="319">
        <v>3</v>
      </c>
      <c r="H296" s="306">
        <v>3</v>
      </c>
      <c r="I296" s="23" t="b">
        <v>1</v>
      </c>
      <c r="J296" s="29"/>
      <c r="L296" s="23" t="b">
        <v>1</v>
      </c>
    </row>
    <row r="297" spans="1:13">
      <c r="A297" s="147" t="s">
        <v>25</v>
      </c>
      <c r="B297" s="82" t="s">
        <v>79</v>
      </c>
      <c r="C297" s="27" t="s">
        <v>17</v>
      </c>
      <c r="D297" s="92">
        <v>13</v>
      </c>
      <c r="E297" s="24" t="s">
        <v>622</v>
      </c>
      <c r="F297" s="24" t="s">
        <v>305</v>
      </c>
      <c r="G297" s="319">
        <v>3</v>
      </c>
      <c r="H297" s="306">
        <v>3</v>
      </c>
      <c r="I297" s="23" t="b">
        <v>1</v>
      </c>
      <c r="J297" s="29"/>
      <c r="L297" s="23" t="b">
        <v>1</v>
      </c>
    </row>
    <row r="298" spans="1:13">
      <c r="A298" s="147" t="s">
        <v>25</v>
      </c>
      <c r="B298" s="137"/>
      <c r="C298" s="27" t="s">
        <v>17</v>
      </c>
      <c r="D298" s="92">
        <v>13</v>
      </c>
      <c r="E298" s="24" t="s">
        <v>623</v>
      </c>
      <c r="F298" s="24" t="s">
        <v>25</v>
      </c>
      <c r="G298" s="319" t="e">
        <v>#N/A</v>
      </c>
      <c r="H298" s="306" t="e">
        <v>#N/A</v>
      </c>
      <c r="I298" s="23" t="e">
        <v>#N/A</v>
      </c>
      <c r="J298" s="29"/>
      <c r="L298" s="23" t="e">
        <v>#N/A</v>
      </c>
    </row>
    <row r="299" spans="1:13">
      <c r="A299" s="147" t="s">
        <v>25</v>
      </c>
      <c r="B299" s="137" t="s">
        <v>80</v>
      </c>
      <c r="C299" s="27" t="s">
        <v>17</v>
      </c>
      <c r="D299" s="92">
        <v>13</v>
      </c>
      <c r="E299" s="24" t="s">
        <v>624</v>
      </c>
      <c r="F299" s="24" t="s">
        <v>308</v>
      </c>
      <c r="G299" s="188">
        <v>25</v>
      </c>
      <c r="H299" s="314">
        <v>25</v>
      </c>
      <c r="I299" s="23" t="b">
        <v>1</v>
      </c>
      <c r="J299" s="94" t="s">
        <v>131</v>
      </c>
      <c r="L299" s="23" t="e">
        <v>#N/A</v>
      </c>
      <c r="M299" s="20" t="b">
        <v>1</v>
      </c>
    </row>
    <row r="300" spans="1:13">
      <c r="A300" s="148" t="s">
        <v>25</v>
      </c>
      <c r="B300" s="293" t="s">
        <v>81</v>
      </c>
      <c r="C300" s="59" t="s">
        <v>17</v>
      </c>
      <c r="D300" s="310">
        <v>13</v>
      </c>
      <c r="E300" s="294" t="s">
        <v>625</v>
      </c>
      <c r="F300" s="294" t="s">
        <v>311</v>
      </c>
      <c r="G300" s="326">
        <v>0</v>
      </c>
      <c r="H300" s="315">
        <v>0</v>
      </c>
      <c r="I300" s="23" t="b">
        <v>1</v>
      </c>
      <c r="J300" s="94" t="s">
        <v>626</v>
      </c>
      <c r="L300" s="23" t="e">
        <v>#N/A</v>
      </c>
      <c r="M300" s="20" t="b">
        <v>1</v>
      </c>
    </row>
    <row r="301" spans="1:13">
      <c r="A301" s="147" t="s">
        <v>157</v>
      </c>
      <c r="B301" s="83" t="s">
        <v>69</v>
      </c>
      <c r="C301" s="27" t="s">
        <v>17</v>
      </c>
      <c r="D301" s="92">
        <v>13</v>
      </c>
      <c r="E301" s="24" t="s">
        <v>627</v>
      </c>
      <c r="F301" s="24" t="s">
        <v>314</v>
      </c>
      <c r="G301" s="319">
        <v>4</v>
      </c>
      <c r="H301" s="306">
        <v>4</v>
      </c>
      <c r="I301" s="23" t="b">
        <v>1</v>
      </c>
      <c r="J301" s="29"/>
      <c r="L301" s="23" t="b">
        <v>1</v>
      </c>
    </row>
    <row r="302" spans="1:13">
      <c r="A302" s="147" t="s">
        <v>157</v>
      </c>
      <c r="B302" s="82" t="s">
        <v>77</v>
      </c>
      <c r="C302" s="27" t="s">
        <v>17</v>
      </c>
      <c r="D302" s="92">
        <v>13</v>
      </c>
      <c r="E302" s="24" t="s">
        <v>628</v>
      </c>
      <c r="F302" s="24" t="s">
        <v>316</v>
      </c>
      <c r="G302" s="319">
        <v>3</v>
      </c>
      <c r="H302" s="306">
        <v>3</v>
      </c>
      <c r="I302" s="23" t="b">
        <v>1</v>
      </c>
      <c r="J302" s="29"/>
      <c r="L302" s="23" t="b">
        <v>1</v>
      </c>
    </row>
    <row r="303" spans="1:13">
      <c r="A303" s="147" t="s">
        <v>157</v>
      </c>
      <c r="B303" s="82" t="s">
        <v>18</v>
      </c>
      <c r="C303" s="27" t="s">
        <v>17</v>
      </c>
      <c r="D303" s="92">
        <v>13</v>
      </c>
      <c r="E303" s="24" t="s">
        <v>629</v>
      </c>
      <c r="F303" s="24" t="s">
        <v>318</v>
      </c>
      <c r="G303" s="319">
        <v>2</v>
      </c>
      <c r="H303" s="306">
        <v>2</v>
      </c>
      <c r="I303" s="23" t="b">
        <v>1</v>
      </c>
      <c r="J303" s="29"/>
      <c r="L303" s="23" t="b">
        <v>1</v>
      </c>
    </row>
    <row r="304" spans="1:13">
      <c r="A304" s="147" t="s">
        <v>157</v>
      </c>
      <c r="B304" s="137" t="s">
        <v>78</v>
      </c>
      <c r="C304" s="27" t="s">
        <v>17</v>
      </c>
      <c r="D304" s="92">
        <v>13</v>
      </c>
      <c r="E304" s="24" t="s">
        <v>630</v>
      </c>
      <c r="F304" s="24" t="s">
        <v>320</v>
      </c>
      <c r="G304" s="319">
        <v>3</v>
      </c>
      <c r="H304" s="306">
        <v>3</v>
      </c>
      <c r="I304" s="23" t="b">
        <v>1</v>
      </c>
      <c r="J304" s="29"/>
      <c r="L304" s="23" t="b">
        <v>1</v>
      </c>
    </row>
    <row r="305" spans="1:13">
      <c r="A305" s="147" t="s">
        <v>157</v>
      </c>
      <c r="B305" s="82" t="s">
        <v>79</v>
      </c>
      <c r="C305" s="27" t="s">
        <v>17</v>
      </c>
      <c r="D305" s="92">
        <v>13</v>
      </c>
      <c r="E305" s="24" t="s">
        <v>631</v>
      </c>
      <c r="F305" s="24" t="s">
        <v>322</v>
      </c>
      <c r="G305" s="319">
        <v>5</v>
      </c>
      <c r="H305" s="306">
        <v>5</v>
      </c>
      <c r="I305" s="23" t="b">
        <v>1</v>
      </c>
      <c r="J305" s="29"/>
      <c r="L305" s="23" t="b">
        <v>1</v>
      </c>
    </row>
    <row r="306" spans="1:13">
      <c r="A306" s="147" t="s">
        <v>157</v>
      </c>
      <c r="B306" s="137"/>
      <c r="C306" s="27" t="s">
        <v>17</v>
      </c>
      <c r="D306" s="92">
        <v>13</v>
      </c>
      <c r="E306" s="24" t="s">
        <v>632</v>
      </c>
      <c r="F306" s="24" t="s">
        <v>157</v>
      </c>
      <c r="G306" s="319" t="e">
        <v>#N/A</v>
      </c>
      <c r="H306" s="306" t="e">
        <v>#N/A</v>
      </c>
      <c r="I306" s="23" t="e">
        <v>#N/A</v>
      </c>
      <c r="J306" s="29"/>
      <c r="L306" s="23" t="e">
        <v>#N/A</v>
      </c>
    </row>
    <row r="307" spans="1:13">
      <c r="A307" s="147" t="s">
        <v>157</v>
      </c>
      <c r="B307" s="137" t="s">
        <v>80</v>
      </c>
      <c r="C307" s="27" t="s">
        <v>17</v>
      </c>
      <c r="D307" s="92">
        <v>13</v>
      </c>
      <c r="E307" s="24" t="s">
        <v>633</v>
      </c>
      <c r="F307" s="24" t="s">
        <v>325</v>
      </c>
      <c r="G307" s="320">
        <v>13</v>
      </c>
      <c r="H307" s="314">
        <v>13</v>
      </c>
      <c r="I307" s="23" t="b">
        <v>1</v>
      </c>
      <c r="J307" s="93" t="s">
        <v>124</v>
      </c>
      <c r="L307" s="23" t="e">
        <v>#N/A</v>
      </c>
      <c r="M307" s="20" t="b">
        <v>1</v>
      </c>
    </row>
    <row r="308" spans="1:13">
      <c r="A308" s="148" t="s">
        <v>157</v>
      </c>
      <c r="B308" s="293" t="s">
        <v>81</v>
      </c>
      <c r="C308" s="59" t="s">
        <v>17</v>
      </c>
      <c r="D308" s="310">
        <v>13</v>
      </c>
      <c r="E308" s="294" t="s">
        <v>634</v>
      </c>
      <c r="F308" s="294" t="s">
        <v>327</v>
      </c>
      <c r="G308" s="321">
        <v>0</v>
      </c>
      <c r="H308" s="315">
        <v>0</v>
      </c>
      <c r="I308" s="23" t="b">
        <v>1</v>
      </c>
      <c r="J308" s="93" t="s">
        <v>139</v>
      </c>
      <c r="L308" s="23" t="e">
        <v>#N/A</v>
      </c>
      <c r="M308" s="20" t="b">
        <v>1</v>
      </c>
    </row>
    <row r="309" spans="1:13">
      <c r="A309" s="300" t="s">
        <v>26</v>
      </c>
      <c r="B309" s="296" t="s">
        <v>69</v>
      </c>
      <c r="C309" s="58" t="s">
        <v>17</v>
      </c>
      <c r="D309" s="311">
        <v>13</v>
      </c>
      <c r="E309" s="297" t="s">
        <v>635</v>
      </c>
      <c r="F309" s="297" t="s">
        <v>330</v>
      </c>
      <c r="G309" s="318">
        <v>16</v>
      </c>
      <c r="H309" s="305">
        <v>16</v>
      </c>
      <c r="I309" s="23" t="b">
        <v>1</v>
      </c>
      <c r="J309" s="29"/>
      <c r="L309" s="23" t="b">
        <v>1</v>
      </c>
    </row>
    <row r="310" spans="1:13">
      <c r="A310" s="146" t="s">
        <v>26</v>
      </c>
      <c r="B310" s="82" t="s">
        <v>77</v>
      </c>
      <c r="C310" s="27" t="s">
        <v>17</v>
      </c>
      <c r="D310" s="92">
        <v>13</v>
      </c>
      <c r="E310" s="24" t="s">
        <v>636</v>
      </c>
      <c r="F310" s="24" t="s">
        <v>332</v>
      </c>
      <c r="G310" s="319">
        <v>19</v>
      </c>
      <c r="H310" s="306">
        <v>19</v>
      </c>
      <c r="I310" s="23" t="b">
        <v>1</v>
      </c>
      <c r="J310" s="29"/>
      <c r="L310" s="23" t="b">
        <v>1</v>
      </c>
    </row>
    <row r="311" spans="1:13">
      <c r="A311" s="146" t="s">
        <v>26</v>
      </c>
      <c r="B311" s="82" t="s">
        <v>18</v>
      </c>
      <c r="C311" s="27" t="s">
        <v>17</v>
      </c>
      <c r="D311" s="92">
        <v>13</v>
      </c>
      <c r="E311" s="24" t="s">
        <v>637</v>
      </c>
      <c r="F311" s="24" t="s">
        <v>334</v>
      </c>
      <c r="G311" s="319">
        <v>14</v>
      </c>
      <c r="H311" s="306">
        <v>14</v>
      </c>
      <c r="I311" s="23" t="b">
        <v>1</v>
      </c>
      <c r="J311" s="29"/>
      <c r="L311" s="23" t="b">
        <v>1</v>
      </c>
    </row>
    <row r="312" spans="1:13">
      <c r="A312" s="146" t="s">
        <v>26</v>
      </c>
      <c r="B312" s="301" t="s">
        <v>78</v>
      </c>
      <c r="C312" s="27" t="s">
        <v>17</v>
      </c>
      <c r="D312" s="92">
        <v>13</v>
      </c>
      <c r="E312" s="24" t="s">
        <v>638</v>
      </c>
      <c r="F312" s="24" t="s">
        <v>336</v>
      </c>
      <c r="G312" s="319">
        <v>20</v>
      </c>
      <c r="H312" s="306">
        <v>20</v>
      </c>
      <c r="I312" s="23" t="b">
        <v>1</v>
      </c>
      <c r="J312" s="29"/>
      <c r="L312" s="23" t="b">
        <v>1</v>
      </c>
    </row>
    <row r="313" spans="1:13">
      <c r="A313" s="146" t="s">
        <v>26</v>
      </c>
      <c r="B313" s="82" t="s">
        <v>79</v>
      </c>
      <c r="C313" s="27" t="s">
        <v>17</v>
      </c>
      <c r="D313" s="92">
        <v>13</v>
      </c>
      <c r="E313" s="24" t="s">
        <v>639</v>
      </c>
      <c r="F313" s="24" t="s">
        <v>338</v>
      </c>
      <c r="G313" s="319">
        <v>24</v>
      </c>
      <c r="H313" s="306">
        <v>24</v>
      </c>
      <c r="I313" s="23" t="b">
        <v>1</v>
      </c>
      <c r="J313" s="29"/>
      <c r="L313" s="23" t="b">
        <v>1</v>
      </c>
    </row>
    <row r="314" spans="1:13">
      <c r="A314" s="146" t="s">
        <v>26</v>
      </c>
      <c r="B314" s="301"/>
      <c r="C314" s="27" t="s">
        <v>17</v>
      </c>
      <c r="D314" s="92">
        <v>13</v>
      </c>
      <c r="E314" s="24" t="s">
        <v>640</v>
      </c>
      <c r="F314" s="24" t="s">
        <v>26</v>
      </c>
      <c r="G314" s="319" t="e">
        <v>#N/A</v>
      </c>
      <c r="H314" s="306" t="e">
        <v>#N/A</v>
      </c>
      <c r="I314" s="23" t="e">
        <v>#N/A</v>
      </c>
      <c r="J314" s="29"/>
      <c r="L314" s="23" t="e">
        <v>#N/A</v>
      </c>
    </row>
    <row r="315" spans="1:13">
      <c r="A315" s="146" t="s">
        <v>26</v>
      </c>
      <c r="B315" s="301" t="s">
        <v>80</v>
      </c>
      <c r="C315" s="27" t="s">
        <v>17</v>
      </c>
      <c r="D315" s="92">
        <v>13</v>
      </c>
      <c r="E315" s="24" t="s">
        <v>641</v>
      </c>
      <c r="F315" s="24" t="s">
        <v>341</v>
      </c>
      <c r="G315" s="319">
        <v>29</v>
      </c>
      <c r="H315" s="314">
        <v>29</v>
      </c>
      <c r="I315" s="23" t="b">
        <v>1</v>
      </c>
      <c r="J315" s="97" t="s">
        <v>135</v>
      </c>
      <c r="L315" s="23" t="e">
        <v>#N/A</v>
      </c>
      <c r="M315" s="20" t="b">
        <v>1</v>
      </c>
    </row>
    <row r="316" spans="1:13">
      <c r="A316" s="302" t="s">
        <v>26</v>
      </c>
      <c r="B316" s="303" t="s">
        <v>81</v>
      </c>
      <c r="C316" s="59" t="s">
        <v>17</v>
      </c>
      <c r="D316" s="310">
        <v>13</v>
      </c>
      <c r="E316" s="294" t="s">
        <v>642</v>
      </c>
      <c r="F316" s="294" t="s">
        <v>343</v>
      </c>
      <c r="G316" s="322">
        <v>4</v>
      </c>
      <c r="H316" s="315">
        <v>4</v>
      </c>
      <c r="I316" s="23" t="b">
        <v>1</v>
      </c>
      <c r="J316" s="97" t="s">
        <v>120</v>
      </c>
      <c r="L316" s="23" t="e">
        <v>#N/A</v>
      </c>
      <c r="M316" s="20" t="b">
        <v>1</v>
      </c>
    </row>
    <row r="317" spans="1:13">
      <c r="A317" s="150"/>
      <c r="B317" s="312"/>
      <c r="C317" s="95"/>
      <c r="D317" s="103"/>
      <c r="E317" s="297"/>
      <c r="F317" s="95"/>
      <c r="G317" s="97"/>
      <c r="H317" s="305"/>
      <c r="I317" s="23" t="b">
        <v>1</v>
      </c>
      <c r="J317" s="29"/>
    </row>
    <row r="318" spans="1:13">
      <c r="A318" s="151"/>
      <c r="B318" s="139"/>
      <c r="C318" s="99"/>
      <c r="D318" s="96"/>
      <c r="E318" s="24"/>
      <c r="F318" s="99"/>
      <c r="G318" s="98"/>
      <c r="H318" s="306"/>
      <c r="I318" s="23" t="b">
        <v>1</v>
      </c>
      <c r="J318" s="29"/>
    </row>
    <row r="319" spans="1:13">
      <c r="A319" s="151"/>
      <c r="B319" s="139"/>
      <c r="C319" s="99"/>
      <c r="D319" s="96"/>
      <c r="E319" s="24"/>
      <c r="F319" s="99"/>
      <c r="G319" s="98"/>
      <c r="H319" s="306"/>
      <c r="I319" s="23" t="b">
        <v>1</v>
      </c>
      <c r="J319" s="29"/>
    </row>
    <row r="320" spans="1:13">
      <c r="A320" s="151"/>
      <c r="B320" s="140"/>
      <c r="C320" s="99"/>
      <c r="D320" s="96"/>
      <c r="E320" s="24"/>
      <c r="F320" s="99"/>
      <c r="G320" s="98"/>
      <c r="H320" s="306"/>
      <c r="I320" s="23" t="b">
        <v>1</v>
      </c>
      <c r="J320" s="29"/>
    </row>
    <row r="321" spans="1:12">
      <c r="A321" s="151"/>
      <c r="B321" s="139"/>
      <c r="C321" s="99"/>
      <c r="D321" s="96"/>
      <c r="E321" s="24"/>
      <c r="F321" s="99"/>
      <c r="G321" s="98"/>
      <c r="H321" s="306"/>
      <c r="I321" s="23" t="b">
        <v>1</v>
      </c>
      <c r="J321" s="29"/>
    </row>
    <row r="322" spans="1:12">
      <c r="A322" s="151"/>
      <c r="B322" s="140"/>
      <c r="C322" s="99"/>
      <c r="D322" s="96"/>
      <c r="E322" s="24"/>
      <c r="F322" s="99"/>
      <c r="G322" s="98"/>
      <c r="H322" s="306"/>
      <c r="I322" s="23" t="b">
        <v>1</v>
      </c>
      <c r="J322" s="29"/>
    </row>
    <row r="323" spans="1:12">
      <c r="A323" s="151"/>
      <c r="B323" s="140"/>
      <c r="C323" s="99"/>
      <c r="D323" s="96"/>
      <c r="E323" s="24"/>
      <c r="F323" s="99"/>
      <c r="G323" s="98"/>
      <c r="H323" s="306"/>
      <c r="I323" s="23" t="b">
        <v>1</v>
      </c>
      <c r="J323" s="29"/>
    </row>
    <row r="324" spans="1:12">
      <c r="A324" s="151"/>
      <c r="B324" s="140"/>
      <c r="C324" s="99"/>
      <c r="D324" s="96"/>
      <c r="E324" s="24"/>
      <c r="F324" s="99"/>
      <c r="G324" s="98"/>
      <c r="H324" s="306"/>
      <c r="I324" s="23" t="b">
        <v>1</v>
      </c>
      <c r="J324" s="29"/>
    </row>
    <row r="325" spans="1:12">
      <c r="A325" s="149" t="s">
        <v>185</v>
      </c>
      <c r="B325" s="296" t="s">
        <v>69</v>
      </c>
      <c r="C325" s="58" t="s">
        <v>17</v>
      </c>
      <c r="D325" s="311">
        <v>13</v>
      </c>
      <c r="E325" s="297" t="s">
        <v>643</v>
      </c>
      <c r="F325" s="297" t="s">
        <v>345</v>
      </c>
      <c r="G325" s="318">
        <v>11</v>
      </c>
      <c r="H325" s="305">
        <v>11</v>
      </c>
      <c r="I325" s="23" t="b">
        <v>1</v>
      </c>
      <c r="J325" s="29"/>
    </row>
    <row r="326" spans="1:12">
      <c r="A326" s="147" t="s">
        <v>185</v>
      </c>
      <c r="B326" s="82" t="s">
        <v>77</v>
      </c>
      <c r="C326" s="27" t="s">
        <v>17</v>
      </c>
      <c r="D326" s="92">
        <v>13</v>
      </c>
      <c r="E326" s="24" t="s">
        <v>644</v>
      </c>
      <c r="F326" s="24" t="s">
        <v>347</v>
      </c>
      <c r="G326" s="319">
        <v>18</v>
      </c>
      <c r="H326" s="306">
        <v>18</v>
      </c>
      <c r="I326" s="23" t="b">
        <v>1</v>
      </c>
      <c r="J326" s="29"/>
    </row>
    <row r="327" spans="1:12">
      <c r="A327" s="147" t="s">
        <v>185</v>
      </c>
      <c r="B327" s="82" t="s">
        <v>18</v>
      </c>
      <c r="C327" s="27" t="s">
        <v>17</v>
      </c>
      <c r="D327" s="92">
        <v>13</v>
      </c>
      <c r="E327" s="24" t="s">
        <v>645</v>
      </c>
      <c r="F327" s="24" t="s">
        <v>349</v>
      </c>
      <c r="G327" s="319">
        <v>7</v>
      </c>
      <c r="H327" s="306">
        <v>7</v>
      </c>
      <c r="I327" s="23" t="b">
        <v>1</v>
      </c>
      <c r="J327" s="29"/>
    </row>
    <row r="328" spans="1:12">
      <c r="A328" s="147" t="s">
        <v>185</v>
      </c>
      <c r="B328" s="137" t="s">
        <v>78</v>
      </c>
      <c r="C328" s="27" t="s">
        <v>17</v>
      </c>
      <c r="D328" s="92">
        <v>13</v>
      </c>
      <c r="E328" s="24" t="s">
        <v>646</v>
      </c>
      <c r="F328" s="24" t="s">
        <v>351</v>
      </c>
      <c r="G328" s="319">
        <v>12</v>
      </c>
      <c r="H328" s="306">
        <v>12</v>
      </c>
      <c r="I328" s="23" t="b">
        <v>1</v>
      </c>
      <c r="J328" s="29"/>
    </row>
    <row r="329" spans="1:12">
      <c r="A329" s="147" t="s">
        <v>185</v>
      </c>
      <c r="B329" s="82" t="s">
        <v>79</v>
      </c>
      <c r="C329" s="27" t="s">
        <v>17</v>
      </c>
      <c r="D329" s="92">
        <v>13</v>
      </c>
      <c r="E329" s="24" t="s">
        <v>647</v>
      </c>
      <c r="F329" s="24" t="s">
        <v>353</v>
      </c>
      <c r="G329" s="319">
        <v>15</v>
      </c>
      <c r="H329" s="306">
        <v>15</v>
      </c>
      <c r="I329" s="23" t="b">
        <v>1</v>
      </c>
      <c r="J329" s="29"/>
    </row>
    <row r="330" spans="1:12">
      <c r="A330" s="147" t="s">
        <v>185</v>
      </c>
      <c r="B330" s="137"/>
      <c r="C330" s="27" t="s">
        <v>17</v>
      </c>
      <c r="D330" s="92">
        <v>13</v>
      </c>
      <c r="E330" s="24" t="s">
        <v>648</v>
      </c>
      <c r="F330" s="24" t="s">
        <v>185</v>
      </c>
      <c r="G330" s="319" t="e">
        <v>#N/A</v>
      </c>
      <c r="H330" s="306" t="e">
        <v>#N/A</v>
      </c>
      <c r="I330" s="23" t="e">
        <v>#N/A</v>
      </c>
      <c r="J330" s="29"/>
    </row>
    <row r="331" spans="1:12">
      <c r="A331" s="147" t="s">
        <v>185</v>
      </c>
      <c r="B331" s="137" t="s">
        <v>80</v>
      </c>
      <c r="C331" s="27" t="s">
        <v>17</v>
      </c>
      <c r="D331" s="92">
        <v>13</v>
      </c>
      <c r="E331" s="24" t="s">
        <v>649</v>
      </c>
      <c r="F331" s="24" t="s">
        <v>356</v>
      </c>
      <c r="G331" s="320">
        <v>29</v>
      </c>
      <c r="H331" s="314">
        <v>29</v>
      </c>
      <c r="I331" s="23" t="b">
        <v>1</v>
      </c>
      <c r="J331" s="93" t="s">
        <v>136</v>
      </c>
    </row>
    <row r="332" spans="1:12">
      <c r="A332" s="147" t="s">
        <v>185</v>
      </c>
      <c r="B332" s="137" t="s">
        <v>81</v>
      </c>
      <c r="C332" s="27" t="s">
        <v>17</v>
      </c>
      <c r="D332" s="92">
        <v>13</v>
      </c>
      <c r="E332" s="24" t="s">
        <v>650</v>
      </c>
      <c r="F332" s="24" t="s">
        <v>358</v>
      </c>
      <c r="G332" s="320">
        <v>1</v>
      </c>
      <c r="H332" s="314">
        <v>1</v>
      </c>
      <c r="I332" s="23" t="b">
        <v>1</v>
      </c>
      <c r="J332" s="214" t="s">
        <v>552</v>
      </c>
    </row>
    <row r="333" spans="1:12">
      <c r="A333" s="150" t="s">
        <v>149</v>
      </c>
      <c r="B333" s="312" t="s">
        <v>69</v>
      </c>
      <c r="C333" s="95" t="s">
        <v>17</v>
      </c>
      <c r="D333" s="103">
        <v>13</v>
      </c>
      <c r="E333" s="297" t="s">
        <v>651</v>
      </c>
      <c r="F333" s="95" t="s">
        <v>465</v>
      </c>
      <c r="G333" s="97" t="e">
        <v>#N/A</v>
      </c>
      <c r="H333" s="305" t="e">
        <v>#N/A</v>
      </c>
      <c r="I333" s="23" t="e">
        <v>#N/A</v>
      </c>
      <c r="J333" s="29"/>
      <c r="L333" s="20" t="s">
        <v>151</v>
      </c>
    </row>
    <row r="334" spans="1:12">
      <c r="A334" s="151" t="s">
        <v>149</v>
      </c>
      <c r="B334" s="139" t="s">
        <v>77</v>
      </c>
      <c r="C334" s="99" t="s">
        <v>17</v>
      </c>
      <c r="D334" s="96">
        <v>13</v>
      </c>
      <c r="E334" s="24" t="s">
        <v>652</v>
      </c>
      <c r="F334" s="99" t="s">
        <v>467</v>
      </c>
      <c r="G334" s="98" t="e">
        <v>#N/A</v>
      </c>
      <c r="H334" s="306" t="e">
        <v>#N/A</v>
      </c>
      <c r="I334" s="23" t="e">
        <v>#N/A</v>
      </c>
      <c r="J334" s="29"/>
      <c r="L334" s="20" t="s">
        <v>151</v>
      </c>
    </row>
    <row r="335" spans="1:12">
      <c r="A335" s="151" t="s">
        <v>149</v>
      </c>
      <c r="B335" s="139" t="s">
        <v>18</v>
      </c>
      <c r="C335" s="99" t="s">
        <v>17</v>
      </c>
      <c r="D335" s="96">
        <v>13</v>
      </c>
      <c r="E335" s="24" t="s">
        <v>653</v>
      </c>
      <c r="F335" s="99" t="s">
        <v>469</v>
      </c>
      <c r="G335" s="98" t="e">
        <v>#N/A</v>
      </c>
      <c r="H335" s="306" t="e">
        <v>#N/A</v>
      </c>
      <c r="I335" s="23" t="e">
        <v>#N/A</v>
      </c>
      <c r="J335" s="29"/>
      <c r="L335" s="20" t="s">
        <v>151</v>
      </c>
    </row>
    <row r="336" spans="1:12">
      <c r="A336" s="151" t="s">
        <v>149</v>
      </c>
      <c r="B336" s="140" t="s">
        <v>78</v>
      </c>
      <c r="C336" s="99" t="s">
        <v>17</v>
      </c>
      <c r="D336" s="96">
        <v>13</v>
      </c>
      <c r="E336" s="24" t="s">
        <v>654</v>
      </c>
      <c r="F336" s="99" t="s">
        <v>471</v>
      </c>
      <c r="G336" s="98" t="e">
        <v>#N/A</v>
      </c>
      <c r="H336" s="306" t="e">
        <v>#N/A</v>
      </c>
      <c r="I336" s="23" t="e">
        <v>#N/A</v>
      </c>
      <c r="J336" s="29"/>
      <c r="L336" s="20" t="s">
        <v>151</v>
      </c>
    </row>
    <row r="337" spans="1:13">
      <c r="A337" s="151" t="s">
        <v>149</v>
      </c>
      <c r="B337" s="139" t="s">
        <v>79</v>
      </c>
      <c r="C337" s="99" t="s">
        <v>17</v>
      </c>
      <c r="D337" s="96">
        <v>13</v>
      </c>
      <c r="E337" s="24" t="s">
        <v>655</v>
      </c>
      <c r="F337" s="99" t="s">
        <v>473</v>
      </c>
      <c r="G337" s="98" t="e">
        <v>#N/A</v>
      </c>
      <c r="H337" s="306" t="e">
        <v>#N/A</v>
      </c>
      <c r="I337" s="23" t="e">
        <v>#N/A</v>
      </c>
      <c r="J337" s="29"/>
      <c r="L337" s="20" t="s">
        <v>151</v>
      </c>
    </row>
    <row r="338" spans="1:13">
      <c r="A338" s="151" t="s">
        <v>149</v>
      </c>
      <c r="B338" s="140"/>
      <c r="C338" s="99" t="s">
        <v>17</v>
      </c>
      <c r="D338" s="96">
        <v>13</v>
      </c>
      <c r="E338" s="24" t="s">
        <v>656</v>
      </c>
      <c r="F338" s="99" t="s">
        <v>149</v>
      </c>
      <c r="G338" s="98" t="e">
        <v>#N/A</v>
      </c>
      <c r="H338" s="306" t="e">
        <v>#N/A</v>
      </c>
      <c r="I338" s="23" t="e">
        <v>#N/A</v>
      </c>
      <c r="J338" s="29"/>
      <c r="L338" s="20" t="s">
        <v>151</v>
      </c>
    </row>
    <row r="339" spans="1:13">
      <c r="A339" s="151" t="s">
        <v>149</v>
      </c>
      <c r="B339" s="140" t="s">
        <v>80</v>
      </c>
      <c r="C339" s="99" t="s">
        <v>17</v>
      </c>
      <c r="D339" s="96">
        <v>13</v>
      </c>
      <c r="E339" s="24" t="s">
        <v>657</v>
      </c>
      <c r="F339" s="99" t="s">
        <v>476</v>
      </c>
      <c r="G339" s="98" t="e">
        <v>#N/A</v>
      </c>
      <c r="H339" s="314" t="e">
        <v>#N/A</v>
      </c>
      <c r="I339" s="23" t="e">
        <v>#N/A</v>
      </c>
      <c r="J339" s="333" t="e">
        <v>#N/A</v>
      </c>
      <c r="L339" s="20" t="s">
        <v>151</v>
      </c>
    </row>
    <row r="340" spans="1:13">
      <c r="A340" s="151" t="s">
        <v>149</v>
      </c>
      <c r="B340" s="140" t="s">
        <v>81</v>
      </c>
      <c r="C340" s="99" t="s">
        <v>17</v>
      </c>
      <c r="D340" s="96">
        <v>13</v>
      </c>
      <c r="E340" s="24" t="s">
        <v>658</v>
      </c>
      <c r="F340" s="99" t="s">
        <v>478</v>
      </c>
      <c r="G340" s="98" t="e">
        <v>#N/A</v>
      </c>
      <c r="H340" s="314" t="e">
        <v>#N/A</v>
      </c>
      <c r="I340" s="23" t="e">
        <v>#N/A</v>
      </c>
      <c r="J340" s="334" t="e">
        <v>#N/A</v>
      </c>
      <c r="L340" s="20" t="s">
        <v>151</v>
      </c>
    </row>
    <row r="341" spans="1:13">
      <c r="A341" s="300" t="s">
        <v>209</v>
      </c>
      <c r="B341" s="296" t="s">
        <v>69</v>
      </c>
      <c r="C341" s="58" t="s">
        <v>17</v>
      </c>
      <c r="D341" s="311">
        <v>13</v>
      </c>
      <c r="E341" s="297" t="s">
        <v>659</v>
      </c>
      <c r="F341" s="297" t="s">
        <v>360</v>
      </c>
      <c r="G341" s="318">
        <v>82</v>
      </c>
      <c r="H341" s="305" t="s">
        <v>202</v>
      </c>
      <c r="I341" s="23" t="b">
        <v>0</v>
      </c>
      <c r="J341" s="29"/>
      <c r="L341" s="20" t="b">
        <v>1</v>
      </c>
    </row>
    <row r="342" spans="1:13">
      <c r="A342" s="146" t="s">
        <v>209</v>
      </c>
      <c r="B342" s="82" t="s">
        <v>77</v>
      </c>
      <c r="C342" s="27" t="s">
        <v>17</v>
      </c>
      <c r="D342" s="92">
        <v>13</v>
      </c>
      <c r="E342" s="24" t="s">
        <v>660</v>
      </c>
      <c r="F342" s="24" t="s">
        <v>362</v>
      </c>
      <c r="G342" s="319">
        <v>84</v>
      </c>
      <c r="H342" s="306" t="s">
        <v>190</v>
      </c>
      <c r="I342" s="23" t="b">
        <v>0</v>
      </c>
      <c r="J342" s="29"/>
      <c r="L342" s="20" t="b">
        <v>1</v>
      </c>
    </row>
    <row r="343" spans="1:13">
      <c r="A343" s="146" t="s">
        <v>209</v>
      </c>
      <c r="B343" s="82" t="s">
        <v>18</v>
      </c>
      <c r="C343" s="27" t="s">
        <v>17</v>
      </c>
      <c r="D343" s="92">
        <v>13</v>
      </c>
      <c r="E343" s="24" t="s">
        <v>661</v>
      </c>
      <c r="F343" s="24" t="s">
        <v>364</v>
      </c>
      <c r="G343" s="319">
        <v>85</v>
      </c>
      <c r="H343" s="306" t="s">
        <v>191</v>
      </c>
      <c r="I343" s="23" t="b">
        <v>0</v>
      </c>
      <c r="J343" s="29"/>
      <c r="L343" s="20" t="b">
        <v>1</v>
      </c>
    </row>
    <row r="344" spans="1:13">
      <c r="A344" s="146" t="s">
        <v>209</v>
      </c>
      <c r="B344" s="301" t="s">
        <v>78</v>
      </c>
      <c r="C344" s="27" t="s">
        <v>17</v>
      </c>
      <c r="D344" s="92">
        <v>13</v>
      </c>
      <c r="E344" s="24" t="s">
        <v>662</v>
      </c>
      <c r="F344" s="24" t="s">
        <v>366</v>
      </c>
      <c r="G344" s="319">
        <v>81</v>
      </c>
      <c r="H344" s="306" t="s">
        <v>201</v>
      </c>
      <c r="I344" s="23" t="b">
        <v>0</v>
      </c>
      <c r="J344" s="29"/>
      <c r="L344" s="20" t="b">
        <v>1</v>
      </c>
    </row>
    <row r="345" spans="1:13">
      <c r="A345" s="146" t="s">
        <v>209</v>
      </c>
      <c r="B345" s="82" t="s">
        <v>79</v>
      </c>
      <c r="C345" s="27" t="s">
        <v>17</v>
      </c>
      <c r="D345" s="92">
        <v>13</v>
      </c>
      <c r="E345" s="24" t="s">
        <v>663</v>
      </c>
      <c r="F345" s="24" t="s">
        <v>368</v>
      </c>
      <c r="G345" s="319">
        <v>75</v>
      </c>
      <c r="H345" s="306" t="s">
        <v>189</v>
      </c>
      <c r="I345" s="23" t="b">
        <v>0</v>
      </c>
      <c r="J345" s="29"/>
      <c r="L345" s="20" t="b">
        <v>1</v>
      </c>
    </row>
    <row r="346" spans="1:13">
      <c r="A346" s="146" t="s">
        <v>209</v>
      </c>
      <c r="B346" s="301"/>
      <c r="C346" s="27" t="s">
        <v>17</v>
      </c>
      <c r="D346" s="92">
        <v>13</v>
      </c>
      <c r="E346" s="24" t="s">
        <v>664</v>
      </c>
      <c r="F346" s="24" t="s">
        <v>209</v>
      </c>
      <c r="G346" s="319" t="e">
        <v>#N/A</v>
      </c>
      <c r="H346" s="306" t="e">
        <v>#N/A</v>
      </c>
      <c r="I346" s="23" t="e">
        <v>#N/A</v>
      </c>
      <c r="J346" s="29"/>
      <c r="L346" s="20" t="e">
        <v>#N/A</v>
      </c>
    </row>
    <row r="347" spans="1:13">
      <c r="A347" s="146" t="s">
        <v>209</v>
      </c>
      <c r="B347" s="301" t="s">
        <v>80</v>
      </c>
      <c r="C347" s="27" t="s">
        <v>17</v>
      </c>
      <c r="D347" s="92">
        <v>13</v>
      </c>
      <c r="E347" s="24" t="s">
        <v>665</v>
      </c>
      <c r="F347" s="24" t="s">
        <v>371</v>
      </c>
      <c r="G347" s="319">
        <v>95</v>
      </c>
      <c r="H347" s="314" t="s">
        <v>203</v>
      </c>
      <c r="I347" s="23" t="b">
        <v>0</v>
      </c>
      <c r="J347" s="97" t="s">
        <v>120</v>
      </c>
      <c r="L347" s="20" t="e">
        <v>#N/A</v>
      </c>
      <c r="M347" s="20" t="b">
        <v>1</v>
      </c>
    </row>
    <row r="348" spans="1:13">
      <c r="A348" s="302" t="s">
        <v>209</v>
      </c>
      <c r="B348" s="303" t="s">
        <v>81</v>
      </c>
      <c r="C348" s="59" t="s">
        <v>17</v>
      </c>
      <c r="D348" s="310">
        <v>13</v>
      </c>
      <c r="E348" s="294" t="s">
        <v>666</v>
      </c>
      <c r="F348" s="294" t="s">
        <v>374</v>
      </c>
      <c r="G348" s="322">
        <v>75</v>
      </c>
      <c r="H348" s="315" t="s">
        <v>189</v>
      </c>
      <c r="I348" s="23" t="b">
        <v>0</v>
      </c>
      <c r="J348" s="97" t="s">
        <v>667</v>
      </c>
      <c r="L348" s="20" t="e">
        <v>#N/A</v>
      </c>
      <c r="M348" s="20" t="b">
        <v>1</v>
      </c>
    </row>
    <row r="349" spans="1:13">
      <c r="A349" s="149" t="s">
        <v>31</v>
      </c>
      <c r="B349" s="296" t="s">
        <v>69</v>
      </c>
      <c r="C349" s="58" t="s">
        <v>17</v>
      </c>
      <c r="D349" s="311">
        <v>13</v>
      </c>
      <c r="E349" s="297" t="s">
        <v>668</v>
      </c>
      <c r="F349" s="297" t="s">
        <v>376</v>
      </c>
      <c r="G349" s="318">
        <v>15</v>
      </c>
      <c r="H349" s="305">
        <v>15</v>
      </c>
      <c r="I349" s="23" t="b">
        <v>1</v>
      </c>
      <c r="J349" s="29"/>
      <c r="L349" s="20" t="b">
        <v>1</v>
      </c>
    </row>
    <row r="350" spans="1:13">
      <c r="A350" s="147" t="s">
        <v>31</v>
      </c>
      <c r="B350" s="82" t="s">
        <v>77</v>
      </c>
      <c r="C350" s="27" t="s">
        <v>17</v>
      </c>
      <c r="D350" s="92">
        <v>13</v>
      </c>
      <c r="E350" s="24" t="s">
        <v>669</v>
      </c>
      <c r="F350" s="24" t="s">
        <v>378</v>
      </c>
      <c r="G350" s="319">
        <v>13</v>
      </c>
      <c r="H350" s="305">
        <v>13</v>
      </c>
      <c r="I350" s="23" t="b">
        <v>1</v>
      </c>
      <c r="J350" s="29"/>
      <c r="L350" s="20" t="b">
        <v>1</v>
      </c>
    </row>
    <row r="351" spans="1:13">
      <c r="A351" s="147" t="s">
        <v>31</v>
      </c>
      <c r="B351" s="82" t="s">
        <v>18</v>
      </c>
      <c r="C351" s="27" t="s">
        <v>17</v>
      </c>
      <c r="D351" s="92">
        <v>13</v>
      </c>
      <c r="E351" s="24" t="s">
        <v>670</v>
      </c>
      <c r="F351" s="24" t="s">
        <v>380</v>
      </c>
      <c r="G351" s="319">
        <v>16</v>
      </c>
      <c r="H351" s="305">
        <v>16</v>
      </c>
      <c r="I351" s="23" t="b">
        <v>1</v>
      </c>
      <c r="J351" s="29"/>
      <c r="L351" s="20" t="b">
        <v>1</v>
      </c>
    </row>
    <row r="352" spans="1:13">
      <c r="A352" s="147" t="s">
        <v>31</v>
      </c>
      <c r="B352" s="137" t="s">
        <v>78</v>
      </c>
      <c r="C352" s="27" t="s">
        <v>17</v>
      </c>
      <c r="D352" s="92">
        <v>13</v>
      </c>
      <c r="E352" s="24" t="s">
        <v>671</v>
      </c>
      <c r="F352" s="24" t="s">
        <v>382</v>
      </c>
      <c r="G352" s="319">
        <v>14</v>
      </c>
      <c r="H352" s="305">
        <v>14</v>
      </c>
      <c r="I352" s="23" t="b">
        <v>1</v>
      </c>
      <c r="J352" s="29"/>
      <c r="L352" s="20" t="b">
        <v>1</v>
      </c>
    </row>
    <row r="353" spans="1:14">
      <c r="A353" s="147" t="s">
        <v>31</v>
      </c>
      <c r="B353" s="82" t="s">
        <v>79</v>
      </c>
      <c r="C353" s="27" t="s">
        <v>17</v>
      </c>
      <c r="D353" s="92">
        <v>13</v>
      </c>
      <c r="E353" s="24" t="s">
        <v>672</v>
      </c>
      <c r="F353" s="24" t="s">
        <v>384</v>
      </c>
      <c r="G353" s="319">
        <v>12</v>
      </c>
      <c r="H353" s="305">
        <v>12</v>
      </c>
      <c r="I353" s="23" t="b">
        <v>1</v>
      </c>
      <c r="J353" s="29"/>
      <c r="L353" s="20" t="b">
        <v>1</v>
      </c>
    </row>
    <row r="354" spans="1:14">
      <c r="A354" s="147" t="s">
        <v>31</v>
      </c>
      <c r="B354" s="137"/>
      <c r="C354" s="27" t="s">
        <v>17</v>
      </c>
      <c r="D354" s="92">
        <v>13</v>
      </c>
      <c r="E354" s="24" t="s">
        <v>673</v>
      </c>
      <c r="F354" s="24" t="s">
        <v>31</v>
      </c>
      <c r="G354" s="319" t="e">
        <v>#N/A</v>
      </c>
      <c r="H354" s="305" t="e">
        <v>#N/A</v>
      </c>
      <c r="I354" s="23" t="e">
        <v>#N/A</v>
      </c>
      <c r="J354" s="29"/>
      <c r="L354" s="20" t="e">
        <v>#N/A</v>
      </c>
    </row>
    <row r="355" spans="1:14">
      <c r="A355" s="147" t="s">
        <v>31</v>
      </c>
      <c r="B355" s="137" t="s">
        <v>80</v>
      </c>
      <c r="C355" s="27" t="s">
        <v>17</v>
      </c>
      <c r="D355" s="92">
        <v>13</v>
      </c>
      <c r="E355" s="24" t="s">
        <v>674</v>
      </c>
      <c r="F355" s="24" t="s">
        <v>387</v>
      </c>
      <c r="G355" s="320">
        <v>25</v>
      </c>
      <c r="H355" s="314">
        <v>25</v>
      </c>
      <c r="I355" s="23" t="b">
        <v>1</v>
      </c>
      <c r="J355" s="214" t="s">
        <v>675</v>
      </c>
      <c r="L355" s="20" t="e">
        <v>#N/A</v>
      </c>
      <c r="M355" s="20" t="b">
        <v>1</v>
      </c>
      <c r="N355" s="192" t="s">
        <v>174</v>
      </c>
    </row>
    <row r="356" spans="1:14">
      <c r="A356" s="148" t="s">
        <v>31</v>
      </c>
      <c r="B356" s="293" t="s">
        <v>81</v>
      </c>
      <c r="C356" s="59" t="s">
        <v>17</v>
      </c>
      <c r="D356" s="310">
        <v>13</v>
      </c>
      <c r="E356" s="294" t="s">
        <v>676</v>
      </c>
      <c r="F356" s="294" t="s">
        <v>389</v>
      </c>
      <c r="G356" s="321">
        <v>6</v>
      </c>
      <c r="H356" s="315">
        <v>6</v>
      </c>
      <c r="I356" s="23" t="b">
        <v>1</v>
      </c>
      <c r="J356" s="214" t="s">
        <v>677</v>
      </c>
      <c r="L356" s="20" t="e">
        <v>#N/A</v>
      </c>
      <c r="M356" s="20" t="b">
        <v>1</v>
      </c>
      <c r="N356" s="192" t="s">
        <v>175</v>
      </c>
    </row>
    <row r="357" spans="1:14">
      <c r="A357" s="150"/>
      <c r="B357" s="312"/>
      <c r="C357" s="95"/>
      <c r="D357" s="103"/>
      <c r="E357" s="297"/>
      <c r="F357" s="95"/>
      <c r="G357" s="97"/>
      <c r="H357" s="305"/>
      <c r="I357" s="23" t="b">
        <v>1</v>
      </c>
      <c r="J357" s="29"/>
    </row>
    <row r="358" spans="1:14">
      <c r="A358" s="151"/>
      <c r="B358" s="139"/>
      <c r="C358" s="99"/>
      <c r="D358" s="96"/>
      <c r="E358" s="24"/>
      <c r="F358" s="99"/>
      <c r="G358" s="98"/>
      <c r="H358" s="306"/>
      <c r="I358" s="23" t="b">
        <v>1</v>
      </c>
      <c r="J358" s="29"/>
    </row>
    <row r="359" spans="1:14">
      <c r="A359" s="151"/>
      <c r="B359" s="139"/>
      <c r="C359" s="99"/>
      <c r="D359" s="96"/>
      <c r="E359" s="24"/>
      <c r="F359" s="99"/>
      <c r="G359" s="98"/>
      <c r="H359" s="306"/>
      <c r="I359" s="23" t="b">
        <v>1</v>
      </c>
      <c r="J359" s="29"/>
    </row>
    <row r="360" spans="1:14">
      <c r="A360" s="151"/>
      <c r="B360" s="140"/>
      <c r="C360" s="99"/>
      <c r="D360" s="96"/>
      <c r="E360" s="24"/>
      <c r="F360" s="99"/>
      <c r="G360" s="98"/>
      <c r="H360" s="306"/>
      <c r="I360" s="23" t="b">
        <v>1</v>
      </c>
      <c r="J360" s="29"/>
    </row>
    <row r="361" spans="1:14">
      <c r="A361" s="151"/>
      <c r="B361" s="139"/>
      <c r="C361" s="99"/>
      <c r="D361" s="96"/>
      <c r="E361" s="24"/>
      <c r="F361" s="99"/>
      <c r="G361" s="98"/>
      <c r="H361" s="306"/>
      <c r="I361" s="23" t="b">
        <v>1</v>
      </c>
      <c r="J361" s="29"/>
    </row>
    <row r="362" spans="1:14">
      <c r="A362" s="151"/>
      <c r="B362" s="140"/>
      <c r="C362" s="99"/>
      <c r="D362" s="96"/>
      <c r="E362" s="24"/>
      <c r="F362" s="99"/>
      <c r="G362" s="98"/>
      <c r="H362" s="306"/>
      <c r="I362" s="23" t="b">
        <v>1</v>
      </c>
      <c r="J362" s="29"/>
    </row>
    <row r="363" spans="1:14">
      <c r="A363" s="151"/>
      <c r="B363" s="140"/>
      <c r="C363" s="99"/>
      <c r="D363" s="96"/>
      <c r="E363" s="24"/>
      <c r="F363" s="99"/>
      <c r="G363" s="98"/>
      <c r="H363" s="306"/>
      <c r="I363" s="23" t="b">
        <v>1</v>
      </c>
      <c r="J363" s="29"/>
    </row>
    <row r="364" spans="1:14">
      <c r="A364" s="152"/>
      <c r="B364" s="313"/>
      <c r="C364" s="100"/>
      <c r="D364" s="102"/>
      <c r="E364" s="294"/>
      <c r="F364" s="100"/>
      <c r="G364" s="323"/>
      <c r="H364" s="307"/>
      <c r="I364" s="23" t="b">
        <v>1</v>
      </c>
      <c r="J364" s="29"/>
    </row>
    <row r="365" spans="1:14">
      <c r="A365" s="149" t="s">
        <v>22</v>
      </c>
      <c r="B365" s="296" t="s">
        <v>69</v>
      </c>
      <c r="C365" s="54" t="s">
        <v>16</v>
      </c>
      <c r="D365" s="54">
        <v>15</v>
      </c>
      <c r="E365" s="297" t="s">
        <v>678</v>
      </c>
      <c r="F365" s="297" t="s">
        <v>248</v>
      </c>
      <c r="G365" s="57">
        <v>29</v>
      </c>
      <c r="H365" s="305">
        <v>29</v>
      </c>
      <c r="I365" s="23" t="b">
        <v>1</v>
      </c>
      <c r="J365" s="29"/>
      <c r="L365" s="20" t="b">
        <v>1</v>
      </c>
    </row>
    <row r="366" spans="1:14">
      <c r="A366" s="147" t="s">
        <v>22</v>
      </c>
      <c r="B366" s="82" t="s">
        <v>77</v>
      </c>
      <c r="C366" s="51" t="s">
        <v>16</v>
      </c>
      <c r="D366" s="51">
        <v>15</v>
      </c>
      <c r="E366" s="24" t="s">
        <v>679</v>
      </c>
      <c r="F366" s="24" t="s">
        <v>250</v>
      </c>
      <c r="G366" s="53">
        <v>29</v>
      </c>
      <c r="H366" s="306">
        <v>29</v>
      </c>
      <c r="I366" s="23" t="b">
        <v>1</v>
      </c>
      <c r="J366" s="29"/>
      <c r="L366" s="20" t="b">
        <v>1</v>
      </c>
    </row>
    <row r="367" spans="1:14">
      <c r="A367" s="147" t="s">
        <v>22</v>
      </c>
      <c r="B367" s="82" t="s">
        <v>18</v>
      </c>
      <c r="C367" s="51" t="s">
        <v>16</v>
      </c>
      <c r="D367" s="51">
        <v>15</v>
      </c>
      <c r="E367" s="24" t="s">
        <v>680</v>
      </c>
      <c r="F367" s="24" t="s">
        <v>252</v>
      </c>
      <c r="G367" s="53">
        <v>34</v>
      </c>
      <c r="H367" s="306">
        <v>34</v>
      </c>
      <c r="I367" s="23" t="b">
        <v>1</v>
      </c>
      <c r="J367" s="29"/>
      <c r="L367" s="20" t="b">
        <v>1</v>
      </c>
    </row>
    <row r="368" spans="1:14">
      <c r="A368" s="147" t="s">
        <v>22</v>
      </c>
      <c r="B368" s="137" t="s">
        <v>78</v>
      </c>
      <c r="C368" s="51" t="s">
        <v>16</v>
      </c>
      <c r="D368" s="51">
        <v>15</v>
      </c>
      <c r="E368" s="24" t="s">
        <v>681</v>
      </c>
      <c r="F368" s="24" t="s">
        <v>254</v>
      </c>
      <c r="G368" s="53">
        <v>33</v>
      </c>
      <c r="H368" s="306">
        <v>33</v>
      </c>
      <c r="I368" s="23" t="b">
        <v>1</v>
      </c>
      <c r="J368" s="29"/>
      <c r="L368" s="20" t="b">
        <v>1</v>
      </c>
    </row>
    <row r="369" spans="1:13">
      <c r="A369" s="147" t="s">
        <v>22</v>
      </c>
      <c r="B369" s="82" t="s">
        <v>79</v>
      </c>
      <c r="C369" s="51" t="s">
        <v>16</v>
      </c>
      <c r="D369" s="51">
        <v>15</v>
      </c>
      <c r="E369" s="24" t="s">
        <v>682</v>
      </c>
      <c r="F369" s="24" t="s">
        <v>256</v>
      </c>
      <c r="G369" s="53">
        <v>25</v>
      </c>
      <c r="H369" s="306">
        <v>25</v>
      </c>
      <c r="I369" s="23" t="b">
        <v>1</v>
      </c>
      <c r="J369" s="29"/>
      <c r="L369" s="20" t="b">
        <v>1</v>
      </c>
    </row>
    <row r="370" spans="1:13">
      <c r="A370" s="147" t="s">
        <v>22</v>
      </c>
      <c r="B370" s="137"/>
      <c r="C370" s="51" t="s">
        <v>16</v>
      </c>
      <c r="D370" s="51">
        <v>15</v>
      </c>
      <c r="E370" s="24" t="s">
        <v>683</v>
      </c>
      <c r="F370" s="24" t="s">
        <v>22</v>
      </c>
      <c r="G370" s="53" t="e">
        <v>#N/A</v>
      </c>
      <c r="H370" s="306" t="e">
        <v>#N/A</v>
      </c>
      <c r="I370" s="23" t="e">
        <v>#N/A</v>
      </c>
      <c r="J370" s="29"/>
      <c r="L370" s="20" t="e">
        <v>#N/A</v>
      </c>
    </row>
    <row r="371" spans="1:13">
      <c r="A371" s="147" t="s">
        <v>22</v>
      </c>
      <c r="B371" s="137" t="s">
        <v>80</v>
      </c>
      <c r="C371" s="51" t="s">
        <v>16</v>
      </c>
      <c r="D371" s="51">
        <v>15</v>
      </c>
      <c r="E371" s="24" t="s">
        <v>684</v>
      </c>
      <c r="F371" s="24" t="s">
        <v>259</v>
      </c>
      <c r="G371" s="85">
        <v>52</v>
      </c>
      <c r="H371" s="314">
        <v>52</v>
      </c>
      <c r="I371" s="23" t="b">
        <v>1</v>
      </c>
      <c r="J371" s="85" t="s">
        <v>121</v>
      </c>
      <c r="L371" s="20" t="e">
        <v>#N/A</v>
      </c>
      <c r="M371" s="20" t="b">
        <v>1</v>
      </c>
    </row>
    <row r="372" spans="1:13">
      <c r="A372" s="148" t="s">
        <v>22</v>
      </c>
      <c r="B372" s="293" t="s">
        <v>81</v>
      </c>
      <c r="C372" s="55" t="s">
        <v>16</v>
      </c>
      <c r="D372" s="55">
        <v>15</v>
      </c>
      <c r="E372" s="294" t="s">
        <v>685</v>
      </c>
      <c r="F372" s="294" t="s">
        <v>263</v>
      </c>
      <c r="G372" s="295">
        <v>9</v>
      </c>
      <c r="H372" s="315">
        <v>9</v>
      </c>
      <c r="I372" s="23" t="b">
        <v>1</v>
      </c>
      <c r="J372" s="85" t="s">
        <v>131</v>
      </c>
      <c r="L372" s="20" t="e">
        <v>#N/A</v>
      </c>
      <c r="M372" s="20" t="b">
        <v>1</v>
      </c>
    </row>
    <row r="373" spans="1:13">
      <c r="A373" s="149" t="s">
        <v>23</v>
      </c>
      <c r="B373" s="296" t="s">
        <v>69</v>
      </c>
      <c r="C373" s="54" t="s">
        <v>16</v>
      </c>
      <c r="D373" s="54">
        <v>15</v>
      </c>
      <c r="E373" s="297" t="s">
        <v>686</v>
      </c>
      <c r="F373" s="297" t="s">
        <v>265</v>
      </c>
      <c r="G373" s="57">
        <v>30</v>
      </c>
      <c r="H373" s="305">
        <v>30</v>
      </c>
      <c r="I373" s="23" t="b">
        <v>1</v>
      </c>
      <c r="J373" s="29"/>
      <c r="L373" s="20" t="b">
        <v>1</v>
      </c>
    </row>
    <row r="374" spans="1:13">
      <c r="A374" s="147" t="s">
        <v>23</v>
      </c>
      <c r="B374" s="82" t="s">
        <v>77</v>
      </c>
      <c r="C374" s="51" t="s">
        <v>16</v>
      </c>
      <c r="D374" s="51">
        <v>15</v>
      </c>
      <c r="E374" s="24" t="s">
        <v>687</v>
      </c>
      <c r="F374" s="24" t="s">
        <v>267</v>
      </c>
      <c r="G374" s="53">
        <v>32</v>
      </c>
      <c r="H374" s="306">
        <v>32</v>
      </c>
      <c r="I374" s="23" t="b">
        <v>1</v>
      </c>
      <c r="J374" s="29"/>
      <c r="L374" s="20" t="b">
        <v>1</v>
      </c>
    </row>
    <row r="375" spans="1:13">
      <c r="A375" s="147" t="s">
        <v>23</v>
      </c>
      <c r="B375" s="82" t="s">
        <v>18</v>
      </c>
      <c r="C375" s="51" t="s">
        <v>16</v>
      </c>
      <c r="D375" s="51">
        <v>15</v>
      </c>
      <c r="E375" s="24" t="s">
        <v>688</v>
      </c>
      <c r="F375" s="24" t="s">
        <v>269</v>
      </c>
      <c r="G375" s="53">
        <v>41</v>
      </c>
      <c r="H375" s="306">
        <v>41</v>
      </c>
      <c r="I375" s="23" t="b">
        <v>1</v>
      </c>
      <c r="J375" s="29"/>
      <c r="L375" s="20" t="b">
        <v>1</v>
      </c>
    </row>
    <row r="376" spans="1:13">
      <c r="A376" s="147" t="s">
        <v>23</v>
      </c>
      <c r="B376" s="137" t="s">
        <v>78</v>
      </c>
      <c r="C376" s="51" t="s">
        <v>16</v>
      </c>
      <c r="D376" s="51">
        <v>15</v>
      </c>
      <c r="E376" s="24" t="s">
        <v>689</v>
      </c>
      <c r="F376" s="24" t="s">
        <v>271</v>
      </c>
      <c r="G376" s="53">
        <v>36</v>
      </c>
      <c r="H376" s="306">
        <v>36</v>
      </c>
      <c r="I376" s="23" t="b">
        <v>1</v>
      </c>
      <c r="J376" s="29"/>
      <c r="L376" s="20" t="b">
        <v>1</v>
      </c>
    </row>
    <row r="377" spans="1:13">
      <c r="A377" s="147" t="s">
        <v>23</v>
      </c>
      <c r="B377" s="82" t="s">
        <v>79</v>
      </c>
      <c r="C377" s="51" t="s">
        <v>16</v>
      </c>
      <c r="D377" s="51">
        <v>15</v>
      </c>
      <c r="E377" s="24" t="s">
        <v>690</v>
      </c>
      <c r="F377" s="24" t="s">
        <v>273</v>
      </c>
      <c r="G377" s="53">
        <v>28</v>
      </c>
      <c r="H377" s="306">
        <v>28</v>
      </c>
      <c r="I377" s="23" t="b">
        <v>1</v>
      </c>
      <c r="J377" s="29"/>
      <c r="L377" s="20" t="b">
        <v>1</v>
      </c>
    </row>
    <row r="378" spans="1:13">
      <c r="A378" s="147" t="s">
        <v>23</v>
      </c>
      <c r="B378" s="137"/>
      <c r="C378" s="51" t="s">
        <v>16</v>
      </c>
      <c r="D378" s="51">
        <v>15</v>
      </c>
      <c r="E378" s="24" t="s">
        <v>691</v>
      </c>
      <c r="F378" s="24" t="s">
        <v>23</v>
      </c>
      <c r="G378" s="53" t="e">
        <v>#N/A</v>
      </c>
      <c r="H378" s="306" t="e">
        <v>#N/A</v>
      </c>
      <c r="I378" s="23" t="e">
        <v>#N/A</v>
      </c>
      <c r="J378" s="29"/>
      <c r="L378" s="20" t="e">
        <v>#N/A</v>
      </c>
    </row>
    <row r="379" spans="1:13">
      <c r="A379" s="147" t="s">
        <v>23</v>
      </c>
      <c r="B379" s="137" t="s">
        <v>80</v>
      </c>
      <c r="C379" s="51" t="s">
        <v>16</v>
      </c>
      <c r="D379" s="51">
        <v>15</v>
      </c>
      <c r="E379" s="24" t="s">
        <v>692</v>
      </c>
      <c r="F379" s="24" t="s">
        <v>276</v>
      </c>
      <c r="G379" s="85">
        <v>53</v>
      </c>
      <c r="H379" s="314">
        <v>53</v>
      </c>
      <c r="I379" s="23" t="b">
        <v>1</v>
      </c>
      <c r="J379" s="85" t="s">
        <v>123</v>
      </c>
      <c r="L379" s="20" t="e">
        <v>#N/A</v>
      </c>
      <c r="M379" s="20" t="b">
        <v>1</v>
      </c>
    </row>
    <row r="380" spans="1:13">
      <c r="A380" s="148" t="s">
        <v>23</v>
      </c>
      <c r="B380" s="293" t="s">
        <v>81</v>
      </c>
      <c r="C380" s="55" t="s">
        <v>16</v>
      </c>
      <c r="D380" s="55">
        <v>15</v>
      </c>
      <c r="E380" s="294" t="s">
        <v>693</v>
      </c>
      <c r="F380" s="294" t="s">
        <v>278</v>
      </c>
      <c r="G380" s="295">
        <v>15</v>
      </c>
      <c r="H380" s="315">
        <v>15</v>
      </c>
      <c r="I380" s="23" t="b">
        <v>1</v>
      </c>
      <c r="J380" s="85" t="s">
        <v>129</v>
      </c>
      <c r="L380" s="20" t="e">
        <v>#N/A</v>
      </c>
      <c r="M380" s="20" t="b">
        <v>1</v>
      </c>
    </row>
    <row r="381" spans="1:13">
      <c r="A381" s="149" t="s">
        <v>24</v>
      </c>
      <c r="B381" s="296" t="s">
        <v>69</v>
      </c>
      <c r="C381" s="54" t="s">
        <v>16</v>
      </c>
      <c r="D381" s="54">
        <v>15</v>
      </c>
      <c r="E381" s="297" t="s">
        <v>694</v>
      </c>
      <c r="F381" s="297" t="s">
        <v>281</v>
      </c>
      <c r="G381" s="57">
        <v>22</v>
      </c>
      <c r="H381" s="305">
        <v>22</v>
      </c>
      <c r="I381" s="23" t="b">
        <v>1</v>
      </c>
      <c r="J381" s="29"/>
      <c r="L381" s="23" t="b">
        <v>1</v>
      </c>
    </row>
    <row r="382" spans="1:13">
      <c r="A382" s="147" t="s">
        <v>24</v>
      </c>
      <c r="B382" s="82" t="s">
        <v>77</v>
      </c>
      <c r="C382" s="51" t="s">
        <v>16</v>
      </c>
      <c r="D382" s="51">
        <v>15</v>
      </c>
      <c r="E382" s="24" t="s">
        <v>695</v>
      </c>
      <c r="F382" s="24" t="s">
        <v>283</v>
      </c>
      <c r="G382" s="53">
        <v>21</v>
      </c>
      <c r="H382" s="306">
        <v>21</v>
      </c>
      <c r="I382" s="23" t="b">
        <v>1</v>
      </c>
      <c r="J382" s="29"/>
      <c r="L382" s="23" t="b">
        <v>1</v>
      </c>
    </row>
    <row r="383" spans="1:13">
      <c r="A383" s="147" t="s">
        <v>24</v>
      </c>
      <c r="B383" s="82" t="s">
        <v>18</v>
      </c>
      <c r="C383" s="51" t="s">
        <v>16</v>
      </c>
      <c r="D383" s="51">
        <v>15</v>
      </c>
      <c r="E383" s="24" t="s">
        <v>696</v>
      </c>
      <c r="F383" s="24" t="s">
        <v>285</v>
      </c>
      <c r="G383" s="53">
        <v>22</v>
      </c>
      <c r="H383" s="306">
        <v>22</v>
      </c>
      <c r="I383" s="23" t="b">
        <v>1</v>
      </c>
      <c r="J383" s="29"/>
      <c r="L383" s="23" t="b">
        <v>1</v>
      </c>
    </row>
    <row r="384" spans="1:13">
      <c r="A384" s="147" t="s">
        <v>24</v>
      </c>
      <c r="B384" s="137" t="s">
        <v>78</v>
      </c>
      <c r="C384" s="51" t="s">
        <v>16</v>
      </c>
      <c r="D384" s="51">
        <v>15</v>
      </c>
      <c r="E384" s="24" t="s">
        <v>697</v>
      </c>
      <c r="F384" s="24" t="s">
        <v>287</v>
      </c>
      <c r="G384" s="53">
        <v>17</v>
      </c>
      <c r="H384" s="306">
        <v>17</v>
      </c>
      <c r="I384" s="23" t="b">
        <v>1</v>
      </c>
      <c r="J384" s="29"/>
      <c r="L384" s="23" t="b">
        <v>1</v>
      </c>
    </row>
    <row r="385" spans="1:14">
      <c r="A385" s="147" t="s">
        <v>24</v>
      </c>
      <c r="B385" s="82" t="s">
        <v>79</v>
      </c>
      <c r="C385" s="51" t="s">
        <v>16</v>
      </c>
      <c r="D385" s="51">
        <v>15</v>
      </c>
      <c r="E385" s="24" t="s">
        <v>698</v>
      </c>
      <c r="F385" s="24" t="s">
        <v>289</v>
      </c>
      <c r="G385" s="53">
        <v>27</v>
      </c>
      <c r="H385" s="306">
        <v>27</v>
      </c>
      <c r="I385" s="23" t="b">
        <v>1</v>
      </c>
      <c r="J385" s="29"/>
      <c r="L385" s="23" t="b">
        <v>1</v>
      </c>
    </row>
    <row r="386" spans="1:14">
      <c r="A386" s="147" t="s">
        <v>24</v>
      </c>
      <c r="B386" s="137"/>
      <c r="C386" s="51" t="s">
        <v>16</v>
      </c>
      <c r="D386" s="51">
        <v>15</v>
      </c>
      <c r="E386" s="24" t="s">
        <v>699</v>
      </c>
      <c r="F386" s="24" t="s">
        <v>24</v>
      </c>
      <c r="G386" s="53" t="e">
        <v>#N/A</v>
      </c>
      <c r="H386" s="306" t="e">
        <v>#N/A</v>
      </c>
      <c r="I386" s="23" t="e">
        <v>#N/A</v>
      </c>
      <c r="J386" s="29"/>
      <c r="L386" s="23" t="e">
        <v>#N/A</v>
      </c>
    </row>
    <row r="387" spans="1:14">
      <c r="A387" s="147" t="s">
        <v>24</v>
      </c>
      <c r="B387" s="137" t="s">
        <v>80</v>
      </c>
      <c r="C387" s="51" t="s">
        <v>16</v>
      </c>
      <c r="D387" s="51">
        <v>15</v>
      </c>
      <c r="E387" s="24" t="s">
        <v>700</v>
      </c>
      <c r="F387" s="24" t="s">
        <v>292</v>
      </c>
      <c r="G387" s="85">
        <v>34</v>
      </c>
      <c r="H387" s="314">
        <v>34</v>
      </c>
      <c r="I387" s="23" t="b">
        <v>1</v>
      </c>
      <c r="J387" s="213" t="s">
        <v>701</v>
      </c>
      <c r="L387" s="23" t="e">
        <v>#N/A</v>
      </c>
      <c r="M387" s="20" t="b">
        <v>1</v>
      </c>
      <c r="N387" s="20" t="s">
        <v>166</v>
      </c>
    </row>
    <row r="388" spans="1:14">
      <c r="A388" s="148" t="s">
        <v>24</v>
      </c>
      <c r="B388" s="293" t="s">
        <v>81</v>
      </c>
      <c r="C388" s="55" t="s">
        <v>16</v>
      </c>
      <c r="D388" s="55">
        <v>15</v>
      </c>
      <c r="E388" s="294" t="s">
        <v>702</v>
      </c>
      <c r="F388" s="294" t="s">
        <v>295</v>
      </c>
      <c r="G388" s="295">
        <v>13</v>
      </c>
      <c r="H388" s="315">
        <v>13</v>
      </c>
      <c r="I388" s="23" t="b">
        <v>1</v>
      </c>
      <c r="J388" s="85" t="s">
        <v>127</v>
      </c>
      <c r="L388" s="23" t="e">
        <v>#N/A</v>
      </c>
      <c r="M388" s="20" t="b">
        <v>1</v>
      </c>
    </row>
    <row r="389" spans="1:14">
      <c r="A389" s="149" t="s">
        <v>25</v>
      </c>
      <c r="B389" s="296" t="s">
        <v>69</v>
      </c>
      <c r="C389" s="54" t="s">
        <v>16</v>
      </c>
      <c r="D389" s="54">
        <v>15</v>
      </c>
      <c r="E389" s="297" t="s">
        <v>703</v>
      </c>
      <c r="F389" s="297" t="s">
        <v>297</v>
      </c>
      <c r="G389" s="57">
        <v>12</v>
      </c>
      <c r="H389" s="305">
        <v>12</v>
      </c>
      <c r="I389" s="23" t="b">
        <v>1</v>
      </c>
      <c r="J389" s="29"/>
      <c r="L389" s="23" t="b">
        <v>1</v>
      </c>
    </row>
    <row r="390" spans="1:14">
      <c r="A390" s="147" t="s">
        <v>25</v>
      </c>
      <c r="B390" s="82" t="s">
        <v>77</v>
      </c>
      <c r="C390" s="51" t="s">
        <v>16</v>
      </c>
      <c r="D390" s="51">
        <v>15</v>
      </c>
      <c r="E390" s="24" t="s">
        <v>704</v>
      </c>
      <c r="F390" s="24" t="s">
        <v>299</v>
      </c>
      <c r="G390" s="53">
        <v>11</v>
      </c>
      <c r="H390" s="306">
        <v>11</v>
      </c>
      <c r="I390" s="23" t="b">
        <v>1</v>
      </c>
      <c r="J390" s="29"/>
      <c r="L390" s="23" t="b">
        <v>1</v>
      </c>
    </row>
    <row r="391" spans="1:14">
      <c r="A391" s="147" t="s">
        <v>25</v>
      </c>
      <c r="B391" s="82" t="s">
        <v>18</v>
      </c>
      <c r="C391" s="51" t="s">
        <v>16</v>
      </c>
      <c r="D391" s="51">
        <v>15</v>
      </c>
      <c r="E391" s="24" t="s">
        <v>705</v>
      </c>
      <c r="F391" s="24" t="s">
        <v>301</v>
      </c>
      <c r="G391" s="53">
        <v>8</v>
      </c>
      <c r="H391" s="306">
        <v>8</v>
      </c>
      <c r="I391" s="23" t="b">
        <v>1</v>
      </c>
      <c r="J391" s="29"/>
      <c r="L391" s="23" t="b">
        <v>1</v>
      </c>
    </row>
    <row r="392" spans="1:14">
      <c r="A392" s="147" t="s">
        <v>25</v>
      </c>
      <c r="B392" s="137" t="s">
        <v>78</v>
      </c>
      <c r="C392" s="51" t="s">
        <v>16</v>
      </c>
      <c r="D392" s="51">
        <v>15</v>
      </c>
      <c r="E392" s="24" t="s">
        <v>706</v>
      </c>
      <c r="F392" s="24" t="s">
        <v>303</v>
      </c>
      <c r="G392" s="53">
        <v>6</v>
      </c>
      <c r="H392" s="306">
        <v>6</v>
      </c>
      <c r="I392" s="23" t="b">
        <v>1</v>
      </c>
      <c r="J392" s="29"/>
      <c r="L392" s="23" t="b">
        <v>1</v>
      </c>
    </row>
    <row r="393" spans="1:14">
      <c r="A393" s="147" t="s">
        <v>25</v>
      </c>
      <c r="B393" s="82" t="s">
        <v>79</v>
      </c>
      <c r="C393" s="51" t="s">
        <v>16</v>
      </c>
      <c r="D393" s="51">
        <v>15</v>
      </c>
      <c r="E393" s="24" t="s">
        <v>707</v>
      </c>
      <c r="F393" s="24" t="s">
        <v>305</v>
      </c>
      <c r="G393" s="53">
        <v>7</v>
      </c>
      <c r="H393" s="306">
        <v>7</v>
      </c>
      <c r="I393" s="23" t="b">
        <v>1</v>
      </c>
      <c r="J393" s="29"/>
      <c r="L393" s="23" t="b">
        <v>1</v>
      </c>
    </row>
    <row r="394" spans="1:14">
      <c r="A394" s="147" t="s">
        <v>25</v>
      </c>
      <c r="B394" s="137"/>
      <c r="C394" s="51" t="s">
        <v>16</v>
      </c>
      <c r="D394" s="51">
        <v>15</v>
      </c>
      <c r="E394" s="24" t="s">
        <v>708</v>
      </c>
      <c r="F394" s="24" t="s">
        <v>25</v>
      </c>
      <c r="G394" s="53" t="e">
        <v>#N/A</v>
      </c>
      <c r="H394" s="306" t="e">
        <v>#N/A</v>
      </c>
      <c r="I394" s="23" t="e">
        <v>#N/A</v>
      </c>
      <c r="J394" s="29"/>
      <c r="L394" s="23" t="e">
        <v>#N/A</v>
      </c>
    </row>
    <row r="395" spans="1:14">
      <c r="A395" s="147" t="s">
        <v>25</v>
      </c>
      <c r="B395" s="137" t="s">
        <v>80</v>
      </c>
      <c r="C395" s="51" t="s">
        <v>16</v>
      </c>
      <c r="D395" s="51">
        <v>15</v>
      </c>
      <c r="E395" s="24" t="s">
        <v>709</v>
      </c>
      <c r="F395" s="24" t="s">
        <v>308</v>
      </c>
      <c r="G395" s="88">
        <v>51</v>
      </c>
      <c r="H395" s="314">
        <v>51</v>
      </c>
      <c r="I395" s="23" t="b">
        <v>1</v>
      </c>
      <c r="J395" s="88" t="s">
        <v>131</v>
      </c>
      <c r="L395" s="23" t="e">
        <v>#N/A</v>
      </c>
      <c r="M395" s="20" t="b">
        <v>1</v>
      </c>
    </row>
    <row r="396" spans="1:14">
      <c r="A396" s="148" t="s">
        <v>25</v>
      </c>
      <c r="B396" s="293" t="s">
        <v>81</v>
      </c>
      <c r="C396" s="55" t="s">
        <v>16</v>
      </c>
      <c r="D396" s="55">
        <v>15</v>
      </c>
      <c r="E396" s="294" t="s">
        <v>710</v>
      </c>
      <c r="F396" s="294" t="s">
        <v>311</v>
      </c>
      <c r="G396" s="299">
        <v>3</v>
      </c>
      <c r="H396" s="315">
        <v>3</v>
      </c>
      <c r="I396" s="23" t="b">
        <v>1</v>
      </c>
      <c r="J396" s="88" t="s">
        <v>132</v>
      </c>
      <c r="L396" s="23" t="e">
        <v>#N/A</v>
      </c>
      <c r="M396" s="20" t="b">
        <v>1</v>
      </c>
    </row>
    <row r="397" spans="1:14">
      <c r="A397" s="149" t="s">
        <v>157</v>
      </c>
      <c r="B397" s="296" t="s">
        <v>69</v>
      </c>
      <c r="C397" s="54" t="s">
        <v>16</v>
      </c>
      <c r="D397" s="54">
        <v>15</v>
      </c>
      <c r="E397" s="297" t="s">
        <v>711</v>
      </c>
      <c r="F397" s="297" t="s">
        <v>314</v>
      </c>
      <c r="G397" s="57">
        <v>16</v>
      </c>
      <c r="H397" s="305">
        <v>16</v>
      </c>
      <c r="I397" s="23" t="b">
        <v>1</v>
      </c>
      <c r="J397" s="29"/>
      <c r="L397" s="23" t="b">
        <v>1</v>
      </c>
    </row>
    <row r="398" spans="1:14">
      <c r="A398" s="147" t="s">
        <v>157</v>
      </c>
      <c r="B398" s="82" t="s">
        <v>77</v>
      </c>
      <c r="C398" s="51" t="s">
        <v>16</v>
      </c>
      <c r="D398" s="51">
        <v>15</v>
      </c>
      <c r="E398" s="24" t="s">
        <v>712</v>
      </c>
      <c r="F398" s="24" t="s">
        <v>316</v>
      </c>
      <c r="G398" s="53">
        <v>16</v>
      </c>
      <c r="H398" s="306">
        <v>16</v>
      </c>
      <c r="I398" s="23" t="b">
        <v>1</v>
      </c>
      <c r="J398" s="29"/>
      <c r="L398" s="23" t="b">
        <v>1</v>
      </c>
    </row>
    <row r="399" spans="1:14">
      <c r="A399" s="147" t="s">
        <v>157</v>
      </c>
      <c r="B399" s="82" t="s">
        <v>18</v>
      </c>
      <c r="C399" s="51" t="s">
        <v>16</v>
      </c>
      <c r="D399" s="51">
        <v>15</v>
      </c>
      <c r="E399" s="24" t="s">
        <v>713</v>
      </c>
      <c r="F399" s="24" t="s">
        <v>318</v>
      </c>
      <c r="G399" s="53">
        <v>6</v>
      </c>
      <c r="H399" s="306">
        <v>6</v>
      </c>
      <c r="I399" s="23" t="b">
        <v>1</v>
      </c>
      <c r="J399" s="29"/>
      <c r="L399" s="23" t="b">
        <v>1</v>
      </c>
    </row>
    <row r="400" spans="1:14">
      <c r="A400" s="147" t="s">
        <v>157</v>
      </c>
      <c r="B400" s="137" t="s">
        <v>78</v>
      </c>
      <c r="C400" s="51" t="s">
        <v>16</v>
      </c>
      <c r="D400" s="51">
        <v>15</v>
      </c>
      <c r="E400" s="24" t="s">
        <v>714</v>
      </c>
      <c r="F400" s="24" t="s">
        <v>320</v>
      </c>
      <c r="G400" s="53">
        <v>12</v>
      </c>
      <c r="H400" s="306">
        <v>12</v>
      </c>
      <c r="I400" s="23" t="b">
        <v>1</v>
      </c>
      <c r="J400" s="29"/>
      <c r="L400" s="23" t="b">
        <v>1</v>
      </c>
    </row>
    <row r="401" spans="1:14">
      <c r="A401" s="147" t="s">
        <v>157</v>
      </c>
      <c r="B401" s="82" t="s">
        <v>79</v>
      </c>
      <c r="C401" s="51" t="s">
        <v>16</v>
      </c>
      <c r="D401" s="51">
        <v>15</v>
      </c>
      <c r="E401" s="24" t="s">
        <v>715</v>
      </c>
      <c r="F401" s="24" t="s">
        <v>322</v>
      </c>
      <c r="G401" s="53">
        <v>14</v>
      </c>
      <c r="H401" s="306">
        <v>14</v>
      </c>
      <c r="I401" s="23" t="b">
        <v>1</v>
      </c>
      <c r="J401" s="29"/>
      <c r="L401" s="23" t="b">
        <v>1</v>
      </c>
    </row>
    <row r="402" spans="1:14">
      <c r="A402" s="147" t="s">
        <v>157</v>
      </c>
      <c r="B402" s="137"/>
      <c r="C402" s="51" t="s">
        <v>16</v>
      </c>
      <c r="D402" s="51">
        <v>15</v>
      </c>
      <c r="E402" s="24" t="s">
        <v>716</v>
      </c>
      <c r="F402" s="24" t="s">
        <v>157</v>
      </c>
      <c r="G402" s="53" t="e">
        <v>#N/A</v>
      </c>
      <c r="H402" s="306" t="e">
        <v>#N/A</v>
      </c>
      <c r="I402" s="23" t="e">
        <v>#N/A</v>
      </c>
      <c r="J402" s="29"/>
      <c r="L402" s="23" t="e">
        <v>#N/A</v>
      </c>
    </row>
    <row r="403" spans="1:14">
      <c r="A403" s="147" t="s">
        <v>157</v>
      </c>
      <c r="B403" s="137" t="s">
        <v>80</v>
      </c>
      <c r="C403" s="51" t="s">
        <v>16</v>
      </c>
      <c r="D403" s="51">
        <v>15</v>
      </c>
      <c r="E403" s="24" t="s">
        <v>717</v>
      </c>
      <c r="F403" s="24" t="s">
        <v>325</v>
      </c>
      <c r="G403" s="85">
        <v>33</v>
      </c>
      <c r="H403" s="314">
        <v>33</v>
      </c>
      <c r="I403" s="23" t="b">
        <v>1</v>
      </c>
      <c r="J403" s="85" t="s">
        <v>126</v>
      </c>
      <c r="L403" s="23" t="e">
        <v>#N/A</v>
      </c>
      <c r="M403" s="20" t="b">
        <v>1</v>
      </c>
    </row>
    <row r="404" spans="1:14">
      <c r="A404" s="148" t="s">
        <v>157</v>
      </c>
      <c r="B404" s="293" t="s">
        <v>81</v>
      </c>
      <c r="C404" s="55" t="s">
        <v>16</v>
      </c>
      <c r="D404" s="55">
        <v>15</v>
      </c>
      <c r="E404" s="294" t="s">
        <v>718</v>
      </c>
      <c r="F404" s="294" t="s">
        <v>327</v>
      </c>
      <c r="G404" s="295">
        <v>3</v>
      </c>
      <c r="H404" s="315">
        <v>3</v>
      </c>
      <c r="I404" s="23" t="b">
        <v>1</v>
      </c>
      <c r="J404" s="213" t="s">
        <v>719</v>
      </c>
      <c r="L404" s="23" t="e">
        <v>#N/A</v>
      </c>
      <c r="M404" s="20" t="b">
        <v>1</v>
      </c>
      <c r="N404" s="192" t="s">
        <v>173</v>
      </c>
    </row>
    <row r="405" spans="1:14">
      <c r="A405" s="300" t="s">
        <v>26</v>
      </c>
      <c r="B405" s="296" t="s">
        <v>69</v>
      </c>
      <c r="C405" s="54" t="s">
        <v>16</v>
      </c>
      <c r="D405" s="54">
        <v>15</v>
      </c>
      <c r="E405" s="297" t="s">
        <v>720</v>
      </c>
      <c r="F405" s="297" t="s">
        <v>330</v>
      </c>
      <c r="G405" s="57">
        <v>13</v>
      </c>
      <c r="H405" s="305">
        <v>13</v>
      </c>
      <c r="I405" s="23" t="b">
        <v>1</v>
      </c>
      <c r="J405" s="29"/>
      <c r="L405" s="23" t="b">
        <v>1</v>
      </c>
    </row>
    <row r="406" spans="1:14">
      <c r="A406" s="146" t="s">
        <v>26</v>
      </c>
      <c r="B406" s="82" t="s">
        <v>77</v>
      </c>
      <c r="C406" s="51" t="s">
        <v>16</v>
      </c>
      <c r="D406" s="51">
        <v>15</v>
      </c>
      <c r="E406" s="24" t="s">
        <v>721</v>
      </c>
      <c r="F406" s="24" t="s">
        <v>332</v>
      </c>
      <c r="G406" s="53">
        <v>21</v>
      </c>
      <c r="H406" s="306">
        <v>21</v>
      </c>
      <c r="I406" s="23" t="b">
        <v>1</v>
      </c>
      <c r="J406" s="29"/>
      <c r="L406" s="23" t="b">
        <v>1</v>
      </c>
    </row>
    <row r="407" spans="1:14">
      <c r="A407" s="146" t="s">
        <v>26</v>
      </c>
      <c r="B407" s="82" t="s">
        <v>18</v>
      </c>
      <c r="C407" s="51" t="s">
        <v>16</v>
      </c>
      <c r="D407" s="51">
        <v>15</v>
      </c>
      <c r="E407" s="24" t="s">
        <v>722</v>
      </c>
      <c r="F407" s="24" t="s">
        <v>334</v>
      </c>
      <c r="G407" s="53">
        <v>11</v>
      </c>
      <c r="H407" s="306">
        <v>11</v>
      </c>
      <c r="I407" s="23" t="b">
        <v>1</v>
      </c>
      <c r="J407" s="29"/>
      <c r="L407" s="23" t="b">
        <v>1</v>
      </c>
    </row>
    <row r="408" spans="1:14">
      <c r="A408" s="146" t="s">
        <v>26</v>
      </c>
      <c r="B408" s="301" t="s">
        <v>78</v>
      </c>
      <c r="C408" s="51" t="s">
        <v>16</v>
      </c>
      <c r="D408" s="51">
        <v>15</v>
      </c>
      <c r="E408" s="24" t="s">
        <v>723</v>
      </c>
      <c r="F408" s="24" t="s">
        <v>336</v>
      </c>
      <c r="G408" s="53">
        <v>17</v>
      </c>
      <c r="H408" s="306">
        <v>17</v>
      </c>
      <c r="I408" s="23" t="b">
        <v>1</v>
      </c>
      <c r="J408" s="29"/>
      <c r="L408" s="23" t="b">
        <v>1</v>
      </c>
    </row>
    <row r="409" spans="1:14">
      <c r="A409" s="146" t="s">
        <v>26</v>
      </c>
      <c r="B409" s="82" t="s">
        <v>79</v>
      </c>
      <c r="C409" s="51" t="s">
        <v>16</v>
      </c>
      <c r="D409" s="51">
        <v>15</v>
      </c>
      <c r="E409" s="24" t="s">
        <v>724</v>
      </c>
      <c r="F409" s="24" t="s">
        <v>338</v>
      </c>
      <c r="G409" s="53">
        <v>20</v>
      </c>
      <c r="H409" s="306">
        <v>20</v>
      </c>
      <c r="I409" s="23" t="b">
        <v>1</v>
      </c>
      <c r="J409" s="29"/>
      <c r="L409" s="23" t="b">
        <v>1</v>
      </c>
    </row>
    <row r="410" spans="1:14">
      <c r="A410" s="146" t="s">
        <v>26</v>
      </c>
      <c r="B410" s="301"/>
      <c r="C410" s="51" t="s">
        <v>16</v>
      </c>
      <c r="D410" s="51">
        <v>15</v>
      </c>
      <c r="E410" s="24" t="s">
        <v>725</v>
      </c>
      <c r="F410" s="24" t="s">
        <v>26</v>
      </c>
      <c r="G410" s="53" t="e">
        <v>#N/A</v>
      </c>
      <c r="H410" s="306" t="e">
        <v>#N/A</v>
      </c>
      <c r="I410" s="23" t="e">
        <v>#N/A</v>
      </c>
      <c r="J410" s="29"/>
      <c r="L410" s="23" t="e">
        <v>#N/A</v>
      </c>
    </row>
    <row r="411" spans="1:14">
      <c r="A411" s="146" t="s">
        <v>26</v>
      </c>
      <c r="B411" s="301" t="s">
        <v>80</v>
      </c>
      <c r="C411" s="51" t="s">
        <v>16</v>
      </c>
      <c r="D411" s="51">
        <v>15</v>
      </c>
      <c r="E411" s="24" t="s">
        <v>726</v>
      </c>
      <c r="F411" s="24" t="s">
        <v>341</v>
      </c>
      <c r="G411" s="53">
        <v>21</v>
      </c>
      <c r="H411" s="314">
        <v>21</v>
      </c>
      <c r="I411" s="23" t="b">
        <v>1</v>
      </c>
      <c r="J411" s="98" t="s">
        <v>12</v>
      </c>
      <c r="L411" s="23" t="e">
        <v>#N/A</v>
      </c>
      <c r="M411" s="20" t="b">
        <v>1</v>
      </c>
    </row>
    <row r="412" spans="1:14">
      <c r="A412" s="302" t="s">
        <v>26</v>
      </c>
      <c r="B412" s="303" t="s">
        <v>81</v>
      </c>
      <c r="C412" s="55" t="s">
        <v>16</v>
      </c>
      <c r="D412" s="55">
        <v>15</v>
      </c>
      <c r="E412" s="294" t="s">
        <v>727</v>
      </c>
      <c r="F412" s="294" t="s">
        <v>343</v>
      </c>
      <c r="G412" s="324">
        <v>4</v>
      </c>
      <c r="H412" s="315">
        <v>4</v>
      </c>
      <c r="I412" s="23" t="b">
        <v>1</v>
      </c>
      <c r="J412" s="98" t="s">
        <v>728</v>
      </c>
      <c r="L412" s="23" t="e">
        <v>#N/A</v>
      </c>
      <c r="M412" s="20" t="b">
        <v>1</v>
      </c>
    </row>
    <row r="413" spans="1:14">
      <c r="A413" s="150"/>
      <c r="B413" s="312"/>
      <c r="C413" s="103"/>
      <c r="D413" s="103"/>
      <c r="E413" s="297"/>
      <c r="F413" s="95"/>
      <c r="G413" s="97"/>
      <c r="H413" s="305"/>
      <c r="I413" s="23" t="b">
        <v>1</v>
      </c>
      <c r="J413" s="29"/>
    </row>
    <row r="414" spans="1:14">
      <c r="A414" s="151"/>
      <c r="B414" s="139"/>
      <c r="C414" s="96"/>
      <c r="D414" s="96"/>
      <c r="E414" s="24"/>
      <c r="F414" s="99"/>
      <c r="G414" s="98"/>
      <c r="H414" s="306"/>
      <c r="I414" s="23" t="b">
        <v>1</v>
      </c>
      <c r="J414" s="29"/>
    </row>
    <row r="415" spans="1:14">
      <c r="A415" s="151"/>
      <c r="B415" s="139"/>
      <c r="C415" s="96"/>
      <c r="D415" s="96"/>
      <c r="E415" s="24"/>
      <c r="F415" s="99"/>
      <c r="G415" s="98"/>
      <c r="H415" s="306"/>
      <c r="I415" s="23" t="b">
        <v>1</v>
      </c>
      <c r="J415" s="29"/>
    </row>
    <row r="416" spans="1:14">
      <c r="A416" s="151"/>
      <c r="B416" s="140"/>
      <c r="C416" s="96"/>
      <c r="D416" s="96"/>
      <c r="E416" s="24"/>
      <c r="F416" s="99"/>
      <c r="G416" s="98"/>
      <c r="H416" s="306"/>
      <c r="I416" s="23" t="b">
        <v>1</v>
      </c>
      <c r="J416" s="29"/>
    </row>
    <row r="417" spans="1:13">
      <c r="A417" s="151"/>
      <c r="B417" s="139"/>
      <c r="C417" s="96"/>
      <c r="D417" s="96"/>
      <c r="E417" s="24"/>
      <c r="F417" s="99"/>
      <c r="G417" s="98"/>
      <c r="H417" s="306"/>
      <c r="I417" s="23" t="b">
        <v>1</v>
      </c>
      <c r="J417" s="29"/>
    </row>
    <row r="418" spans="1:13">
      <c r="A418" s="151"/>
      <c r="B418" s="140"/>
      <c r="C418" s="96"/>
      <c r="D418" s="96"/>
      <c r="E418" s="24"/>
      <c r="F418" s="99"/>
      <c r="G418" s="98"/>
      <c r="H418" s="306"/>
      <c r="I418" s="23" t="b">
        <v>1</v>
      </c>
      <c r="J418" s="29"/>
    </row>
    <row r="419" spans="1:13">
      <c r="A419" s="151"/>
      <c r="B419" s="140"/>
      <c r="C419" s="96"/>
      <c r="D419" s="96"/>
      <c r="E419" s="24"/>
      <c r="F419" s="99"/>
      <c r="G419" s="98"/>
      <c r="H419" s="306"/>
      <c r="I419" s="23" t="b">
        <v>1</v>
      </c>
      <c r="J419" s="29"/>
    </row>
    <row r="420" spans="1:13">
      <c r="A420" s="151"/>
      <c r="B420" s="140"/>
      <c r="C420" s="96"/>
      <c r="D420" s="96"/>
      <c r="E420" s="24"/>
      <c r="F420" s="99"/>
      <c r="G420" s="98"/>
      <c r="H420" s="306"/>
      <c r="I420" s="23" t="b">
        <v>1</v>
      </c>
      <c r="J420" s="29"/>
    </row>
    <row r="421" spans="1:13">
      <c r="A421" s="149" t="s">
        <v>185</v>
      </c>
      <c r="B421" s="296" t="s">
        <v>69</v>
      </c>
      <c r="C421" s="54" t="s">
        <v>16</v>
      </c>
      <c r="D421" s="54">
        <v>15</v>
      </c>
      <c r="E421" s="297" t="s">
        <v>729</v>
      </c>
      <c r="F421" s="297" t="s">
        <v>345</v>
      </c>
      <c r="G421" s="57">
        <v>9</v>
      </c>
      <c r="H421" s="306">
        <v>9</v>
      </c>
      <c r="I421" s="23" t="b">
        <v>1</v>
      </c>
      <c r="J421" s="29"/>
      <c r="L421" s="20" t="b">
        <v>1</v>
      </c>
    </row>
    <row r="422" spans="1:13">
      <c r="A422" s="147" t="s">
        <v>185</v>
      </c>
      <c r="B422" s="82" t="s">
        <v>77</v>
      </c>
      <c r="C422" s="51" t="s">
        <v>16</v>
      </c>
      <c r="D422" s="51">
        <v>15</v>
      </c>
      <c r="E422" s="24" t="s">
        <v>730</v>
      </c>
      <c r="F422" s="24" t="s">
        <v>347</v>
      </c>
      <c r="G422" s="53">
        <v>9</v>
      </c>
      <c r="H422" s="306">
        <v>9</v>
      </c>
      <c r="I422" s="23" t="b">
        <v>1</v>
      </c>
      <c r="J422" s="29"/>
      <c r="L422" s="20" t="b">
        <v>1</v>
      </c>
    </row>
    <row r="423" spans="1:13">
      <c r="A423" s="147" t="s">
        <v>185</v>
      </c>
      <c r="B423" s="82" t="s">
        <v>18</v>
      </c>
      <c r="C423" s="51" t="s">
        <v>16</v>
      </c>
      <c r="D423" s="51">
        <v>15</v>
      </c>
      <c r="E423" s="24" t="s">
        <v>731</v>
      </c>
      <c r="F423" s="24" t="s">
        <v>349</v>
      </c>
      <c r="G423" s="53">
        <v>7</v>
      </c>
      <c r="H423" s="306">
        <v>7</v>
      </c>
      <c r="I423" s="23" t="b">
        <v>1</v>
      </c>
      <c r="J423" s="29"/>
      <c r="L423" s="20" t="b">
        <v>1</v>
      </c>
    </row>
    <row r="424" spans="1:13">
      <c r="A424" s="147" t="s">
        <v>185</v>
      </c>
      <c r="B424" s="137" t="s">
        <v>78</v>
      </c>
      <c r="C424" s="51" t="s">
        <v>16</v>
      </c>
      <c r="D424" s="51">
        <v>15</v>
      </c>
      <c r="E424" s="24" t="s">
        <v>732</v>
      </c>
      <c r="F424" s="24" t="s">
        <v>351</v>
      </c>
      <c r="G424" s="53">
        <v>10</v>
      </c>
      <c r="H424" s="306">
        <v>10</v>
      </c>
      <c r="I424" s="23" t="b">
        <v>1</v>
      </c>
      <c r="J424" s="29"/>
      <c r="L424" s="20" t="b">
        <v>1</v>
      </c>
    </row>
    <row r="425" spans="1:13">
      <c r="A425" s="147" t="s">
        <v>185</v>
      </c>
      <c r="B425" s="82" t="s">
        <v>79</v>
      </c>
      <c r="C425" s="51" t="s">
        <v>16</v>
      </c>
      <c r="D425" s="51">
        <v>15</v>
      </c>
      <c r="E425" s="24" t="s">
        <v>733</v>
      </c>
      <c r="F425" s="24" t="s">
        <v>353</v>
      </c>
      <c r="G425" s="53">
        <v>11</v>
      </c>
      <c r="H425" s="306">
        <v>11</v>
      </c>
      <c r="I425" s="23" t="b">
        <v>1</v>
      </c>
      <c r="J425" s="29"/>
      <c r="L425" s="20" t="b">
        <v>1</v>
      </c>
    </row>
    <row r="426" spans="1:13">
      <c r="A426" s="147" t="s">
        <v>185</v>
      </c>
      <c r="B426" s="137"/>
      <c r="C426" s="51" t="s">
        <v>16</v>
      </c>
      <c r="D426" s="51">
        <v>15</v>
      </c>
      <c r="E426" s="24" t="s">
        <v>734</v>
      </c>
      <c r="F426" s="24" t="s">
        <v>185</v>
      </c>
      <c r="G426" s="53" t="e">
        <v>#N/A</v>
      </c>
      <c r="H426" s="306" t="e">
        <v>#N/A</v>
      </c>
      <c r="I426" s="23" t="e">
        <v>#N/A</v>
      </c>
      <c r="J426" s="29"/>
      <c r="L426" s="20" t="e">
        <v>#N/A</v>
      </c>
    </row>
    <row r="427" spans="1:13">
      <c r="A427" s="147" t="s">
        <v>185</v>
      </c>
      <c r="B427" s="137" t="s">
        <v>80</v>
      </c>
      <c r="C427" s="51" t="s">
        <v>16</v>
      </c>
      <c r="D427" s="51">
        <v>15</v>
      </c>
      <c r="E427" s="24" t="s">
        <v>735</v>
      </c>
      <c r="F427" s="24" t="s">
        <v>356</v>
      </c>
      <c r="G427" s="85">
        <v>29</v>
      </c>
      <c r="H427" s="314">
        <v>29</v>
      </c>
      <c r="I427" s="23" t="b">
        <v>1</v>
      </c>
      <c r="J427" s="90" t="s">
        <v>136</v>
      </c>
      <c r="L427" s="20" t="e">
        <v>#N/A</v>
      </c>
      <c r="M427" s="20" t="b">
        <v>1</v>
      </c>
    </row>
    <row r="428" spans="1:13">
      <c r="A428" s="148" t="s">
        <v>185</v>
      </c>
      <c r="B428" s="293" t="s">
        <v>81</v>
      </c>
      <c r="C428" s="55" t="s">
        <v>16</v>
      </c>
      <c r="D428" s="55">
        <v>15</v>
      </c>
      <c r="E428" s="294" t="s">
        <v>736</v>
      </c>
      <c r="F428" s="294" t="s">
        <v>358</v>
      </c>
      <c r="G428" s="295">
        <v>2</v>
      </c>
      <c r="H428" s="314">
        <v>2</v>
      </c>
      <c r="I428" s="23" t="b">
        <v>1</v>
      </c>
      <c r="J428" s="215" t="s">
        <v>737</v>
      </c>
      <c r="L428" s="20" t="e">
        <v>#N/A</v>
      </c>
      <c r="M428" s="20" t="b">
        <v>1</v>
      </c>
    </row>
    <row r="429" spans="1:13">
      <c r="A429" s="300" t="s">
        <v>149</v>
      </c>
      <c r="B429" s="296" t="s">
        <v>69</v>
      </c>
      <c r="C429" s="54" t="s">
        <v>16</v>
      </c>
      <c r="D429" s="54">
        <v>15</v>
      </c>
      <c r="E429" s="297" t="s">
        <v>738</v>
      </c>
      <c r="F429" s="297" t="s">
        <v>465</v>
      </c>
      <c r="G429" s="304">
        <v>17</v>
      </c>
      <c r="H429" s="306">
        <v>17</v>
      </c>
      <c r="I429" s="23" t="b">
        <v>1</v>
      </c>
      <c r="J429" s="29"/>
      <c r="L429" s="23" t="b">
        <v>1</v>
      </c>
    </row>
    <row r="430" spans="1:13">
      <c r="A430" s="146" t="s">
        <v>149</v>
      </c>
      <c r="B430" s="82" t="s">
        <v>77</v>
      </c>
      <c r="C430" s="51" t="s">
        <v>16</v>
      </c>
      <c r="D430" s="51">
        <v>15</v>
      </c>
      <c r="E430" s="24" t="s">
        <v>739</v>
      </c>
      <c r="F430" s="24" t="s">
        <v>467</v>
      </c>
      <c r="G430" s="60">
        <v>20</v>
      </c>
      <c r="H430" s="306">
        <v>20</v>
      </c>
      <c r="I430" s="23" t="b">
        <v>1</v>
      </c>
      <c r="J430" s="29"/>
      <c r="L430" s="23" t="b">
        <v>1</v>
      </c>
    </row>
    <row r="431" spans="1:13">
      <c r="A431" s="146" t="s">
        <v>149</v>
      </c>
      <c r="B431" s="82" t="s">
        <v>18</v>
      </c>
      <c r="C431" s="51" t="s">
        <v>16</v>
      </c>
      <c r="D431" s="51">
        <v>15</v>
      </c>
      <c r="E431" s="24" t="s">
        <v>740</v>
      </c>
      <c r="F431" s="24" t="s">
        <v>469</v>
      </c>
      <c r="G431" s="60">
        <v>12</v>
      </c>
      <c r="H431" s="306">
        <v>12</v>
      </c>
      <c r="I431" s="23" t="b">
        <v>1</v>
      </c>
      <c r="J431" s="29"/>
      <c r="L431" s="23" t="b">
        <v>1</v>
      </c>
    </row>
    <row r="432" spans="1:13">
      <c r="A432" s="146" t="s">
        <v>149</v>
      </c>
      <c r="B432" s="301" t="s">
        <v>78</v>
      </c>
      <c r="C432" s="51" t="s">
        <v>16</v>
      </c>
      <c r="D432" s="51">
        <v>15</v>
      </c>
      <c r="E432" s="24" t="s">
        <v>741</v>
      </c>
      <c r="F432" s="24" t="s">
        <v>471</v>
      </c>
      <c r="G432" s="60">
        <v>19</v>
      </c>
      <c r="H432" s="306">
        <v>19</v>
      </c>
      <c r="I432" s="23" t="b">
        <v>1</v>
      </c>
      <c r="J432" s="29"/>
      <c r="L432" s="23" t="b">
        <v>1</v>
      </c>
    </row>
    <row r="433" spans="1:13">
      <c r="A433" s="146" t="s">
        <v>149</v>
      </c>
      <c r="B433" s="82" t="s">
        <v>79</v>
      </c>
      <c r="C433" s="51" t="s">
        <v>16</v>
      </c>
      <c r="D433" s="51">
        <v>15</v>
      </c>
      <c r="E433" s="24" t="s">
        <v>742</v>
      </c>
      <c r="F433" s="24" t="s">
        <v>473</v>
      </c>
      <c r="G433" s="60">
        <v>17</v>
      </c>
      <c r="H433" s="306">
        <v>17</v>
      </c>
      <c r="I433" s="23" t="b">
        <v>1</v>
      </c>
      <c r="J433" s="29"/>
      <c r="L433" s="23" t="b">
        <v>1</v>
      </c>
    </row>
    <row r="434" spans="1:13">
      <c r="A434" s="146" t="s">
        <v>149</v>
      </c>
      <c r="B434" s="301"/>
      <c r="C434" s="51" t="s">
        <v>16</v>
      </c>
      <c r="D434" s="51">
        <v>15</v>
      </c>
      <c r="E434" s="24" t="s">
        <v>743</v>
      </c>
      <c r="F434" s="24" t="s">
        <v>149</v>
      </c>
      <c r="G434" s="60" t="e">
        <v>#N/A</v>
      </c>
      <c r="H434" s="306" t="e">
        <v>#N/A</v>
      </c>
      <c r="I434" s="23" t="e">
        <v>#N/A</v>
      </c>
      <c r="J434" s="29"/>
      <c r="L434" s="23" t="e">
        <v>#N/A</v>
      </c>
    </row>
    <row r="435" spans="1:13">
      <c r="A435" s="146" t="s">
        <v>149</v>
      </c>
      <c r="B435" s="301" t="s">
        <v>80</v>
      </c>
      <c r="C435" s="51" t="s">
        <v>16</v>
      </c>
      <c r="D435" s="51">
        <v>15</v>
      </c>
      <c r="E435" s="24" t="s">
        <v>744</v>
      </c>
      <c r="F435" s="24" t="s">
        <v>476</v>
      </c>
      <c r="G435" s="60">
        <v>29</v>
      </c>
      <c r="H435" s="314">
        <v>29</v>
      </c>
      <c r="I435" s="23" t="b">
        <v>1</v>
      </c>
      <c r="J435" s="97" t="s">
        <v>745</v>
      </c>
      <c r="L435" s="23" t="e">
        <v>#N/A</v>
      </c>
      <c r="M435" s="20" t="b">
        <v>1</v>
      </c>
    </row>
    <row r="436" spans="1:13">
      <c r="A436" s="302" t="s">
        <v>149</v>
      </c>
      <c r="B436" s="303" t="s">
        <v>81</v>
      </c>
      <c r="C436" s="55" t="s">
        <v>16</v>
      </c>
      <c r="D436" s="55">
        <v>15</v>
      </c>
      <c r="E436" s="294" t="s">
        <v>746</v>
      </c>
      <c r="F436" s="294" t="s">
        <v>478</v>
      </c>
      <c r="G436" s="327">
        <v>4</v>
      </c>
      <c r="H436" s="314">
        <v>4</v>
      </c>
      <c r="I436" s="23" t="b">
        <v>1</v>
      </c>
      <c r="J436" s="97" t="s">
        <v>747</v>
      </c>
      <c r="L436" s="23" t="e">
        <v>#N/A</v>
      </c>
      <c r="M436" s="20" t="b">
        <v>1</v>
      </c>
    </row>
    <row r="437" spans="1:13">
      <c r="A437" s="300" t="s">
        <v>209</v>
      </c>
      <c r="B437" s="296" t="s">
        <v>69</v>
      </c>
      <c r="C437" s="54" t="s">
        <v>16</v>
      </c>
      <c r="D437" s="54">
        <v>15</v>
      </c>
      <c r="E437" s="297" t="s">
        <v>748</v>
      </c>
      <c r="F437" s="297" t="s">
        <v>360</v>
      </c>
      <c r="G437" s="57">
        <v>87</v>
      </c>
      <c r="H437" s="306">
        <v>87</v>
      </c>
      <c r="I437" s="23" t="b">
        <v>1</v>
      </c>
      <c r="J437" s="29"/>
      <c r="L437" s="20" t="b">
        <v>1</v>
      </c>
    </row>
    <row r="438" spans="1:13">
      <c r="A438" s="146" t="s">
        <v>209</v>
      </c>
      <c r="B438" s="82" t="s">
        <v>77</v>
      </c>
      <c r="C438" s="51" t="s">
        <v>16</v>
      </c>
      <c r="D438" s="51">
        <v>15</v>
      </c>
      <c r="E438" s="24" t="s">
        <v>749</v>
      </c>
      <c r="F438" s="24" t="s">
        <v>362</v>
      </c>
      <c r="G438" s="53">
        <v>88</v>
      </c>
      <c r="H438" s="306">
        <v>88</v>
      </c>
      <c r="I438" s="23" t="b">
        <v>1</v>
      </c>
      <c r="J438" s="29"/>
      <c r="L438" s="20" t="b">
        <v>1</v>
      </c>
    </row>
    <row r="439" spans="1:13">
      <c r="A439" s="146" t="s">
        <v>209</v>
      </c>
      <c r="B439" s="82" t="s">
        <v>18</v>
      </c>
      <c r="C439" s="51" t="s">
        <v>16</v>
      </c>
      <c r="D439" s="51">
        <v>15</v>
      </c>
      <c r="E439" s="24" t="s">
        <v>750</v>
      </c>
      <c r="F439" s="24" t="s">
        <v>364</v>
      </c>
      <c r="G439" s="53">
        <v>86</v>
      </c>
      <c r="H439" s="306">
        <v>86</v>
      </c>
      <c r="I439" s="23" t="b">
        <v>1</v>
      </c>
      <c r="J439" s="29"/>
      <c r="L439" s="20" t="b">
        <v>1</v>
      </c>
    </row>
    <row r="440" spans="1:13">
      <c r="A440" s="146" t="s">
        <v>209</v>
      </c>
      <c r="B440" s="301" t="s">
        <v>78</v>
      </c>
      <c r="C440" s="51" t="s">
        <v>16</v>
      </c>
      <c r="D440" s="51">
        <v>15</v>
      </c>
      <c r="E440" s="24" t="s">
        <v>751</v>
      </c>
      <c r="F440" s="24" t="s">
        <v>366</v>
      </c>
      <c r="G440" s="53">
        <v>84</v>
      </c>
      <c r="H440" s="306">
        <v>84</v>
      </c>
      <c r="I440" s="23" t="b">
        <v>1</v>
      </c>
      <c r="J440" s="29"/>
      <c r="L440" s="20" t="b">
        <v>1</v>
      </c>
    </row>
    <row r="441" spans="1:13">
      <c r="A441" s="146" t="s">
        <v>209</v>
      </c>
      <c r="B441" s="82" t="s">
        <v>79</v>
      </c>
      <c r="C441" s="51" t="s">
        <v>16</v>
      </c>
      <c r="D441" s="51">
        <v>15</v>
      </c>
      <c r="E441" s="24" t="s">
        <v>752</v>
      </c>
      <c r="F441" s="24" t="s">
        <v>368</v>
      </c>
      <c r="G441" s="53">
        <v>84</v>
      </c>
      <c r="H441" s="306">
        <v>84</v>
      </c>
      <c r="I441" s="23" t="b">
        <v>1</v>
      </c>
      <c r="J441" s="29"/>
      <c r="L441" s="20" t="b">
        <v>1</v>
      </c>
    </row>
    <row r="442" spans="1:13">
      <c r="A442" s="146" t="s">
        <v>209</v>
      </c>
      <c r="B442" s="301"/>
      <c r="C442" s="51" t="s">
        <v>16</v>
      </c>
      <c r="D442" s="51">
        <v>15</v>
      </c>
      <c r="E442" s="24" t="s">
        <v>753</v>
      </c>
      <c r="F442" s="24" t="s">
        <v>209</v>
      </c>
      <c r="G442" s="53" t="e">
        <v>#N/A</v>
      </c>
      <c r="H442" s="306" t="e">
        <v>#N/A</v>
      </c>
      <c r="I442" s="23" t="e">
        <v>#N/A</v>
      </c>
      <c r="J442" s="29"/>
      <c r="L442" s="20" t="e">
        <v>#N/A</v>
      </c>
    </row>
    <row r="443" spans="1:13">
      <c r="A443" s="146" t="s">
        <v>209</v>
      </c>
      <c r="B443" s="301" t="s">
        <v>80</v>
      </c>
      <c r="C443" s="51" t="s">
        <v>16</v>
      </c>
      <c r="D443" s="51">
        <v>15</v>
      </c>
      <c r="E443" s="24" t="s">
        <v>754</v>
      </c>
      <c r="F443" s="24" t="s">
        <v>371</v>
      </c>
      <c r="G443" s="53">
        <v>94</v>
      </c>
      <c r="H443" s="314" t="s">
        <v>198</v>
      </c>
      <c r="I443" s="23" t="e">
        <v>#REF!</v>
      </c>
      <c r="J443" s="91" t="s">
        <v>138</v>
      </c>
      <c r="L443" s="20" t="e">
        <v>#N/A</v>
      </c>
      <c r="M443" s="20" t="b">
        <v>1</v>
      </c>
    </row>
    <row r="444" spans="1:13">
      <c r="A444" s="302" t="s">
        <v>209</v>
      </c>
      <c r="B444" s="303" t="s">
        <v>81</v>
      </c>
      <c r="C444" s="55" t="s">
        <v>16</v>
      </c>
      <c r="D444" s="55">
        <v>15</v>
      </c>
      <c r="E444" s="294" t="s">
        <v>755</v>
      </c>
      <c r="F444" s="294" t="s">
        <v>374</v>
      </c>
      <c r="G444" s="324">
        <v>74</v>
      </c>
      <c r="H444" s="314" t="s">
        <v>204</v>
      </c>
      <c r="I444" s="23" t="e">
        <v>#REF!</v>
      </c>
      <c r="J444" s="91" t="s">
        <v>205</v>
      </c>
      <c r="L444" s="20" t="e">
        <v>#N/A</v>
      </c>
      <c r="M444" s="20" t="b">
        <v>1</v>
      </c>
    </row>
    <row r="445" spans="1:13">
      <c r="A445" s="147" t="s">
        <v>31</v>
      </c>
      <c r="B445" s="83" t="s">
        <v>69</v>
      </c>
      <c r="C445" s="51" t="s">
        <v>16</v>
      </c>
      <c r="D445" s="51">
        <v>15</v>
      </c>
      <c r="E445" s="24" t="s">
        <v>756</v>
      </c>
      <c r="F445" s="24" t="s">
        <v>376</v>
      </c>
      <c r="G445" s="53">
        <v>21</v>
      </c>
      <c r="H445" s="306">
        <v>21</v>
      </c>
      <c r="I445" s="23" t="b">
        <v>1</v>
      </c>
      <c r="J445" s="29"/>
      <c r="L445" s="20" t="b">
        <v>1</v>
      </c>
    </row>
    <row r="446" spans="1:13">
      <c r="A446" s="147" t="s">
        <v>31</v>
      </c>
      <c r="B446" s="82" t="s">
        <v>77</v>
      </c>
      <c r="C446" s="51" t="s">
        <v>16</v>
      </c>
      <c r="D446" s="51">
        <v>15</v>
      </c>
      <c r="E446" s="24" t="s">
        <v>757</v>
      </c>
      <c r="F446" s="24" t="s">
        <v>378</v>
      </c>
      <c r="G446" s="53">
        <v>14</v>
      </c>
      <c r="H446" s="306">
        <v>14</v>
      </c>
      <c r="I446" s="23" t="b">
        <v>1</v>
      </c>
      <c r="J446" s="29"/>
      <c r="L446" s="20" t="b">
        <v>1</v>
      </c>
    </row>
    <row r="447" spans="1:13">
      <c r="A447" s="147" t="s">
        <v>31</v>
      </c>
      <c r="B447" s="82" t="s">
        <v>18</v>
      </c>
      <c r="C447" s="51" t="s">
        <v>16</v>
      </c>
      <c r="D447" s="51">
        <v>15</v>
      </c>
      <c r="E447" s="24" t="s">
        <v>758</v>
      </c>
      <c r="F447" s="24" t="s">
        <v>380</v>
      </c>
      <c r="G447" s="53">
        <v>25</v>
      </c>
      <c r="H447" s="306">
        <v>25</v>
      </c>
      <c r="I447" s="23" t="b">
        <v>1</v>
      </c>
      <c r="J447" s="29"/>
      <c r="L447" s="20" t="b">
        <v>1</v>
      </c>
    </row>
    <row r="448" spans="1:13">
      <c r="A448" s="147" t="s">
        <v>31</v>
      </c>
      <c r="B448" s="137" t="s">
        <v>78</v>
      </c>
      <c r="C448" s="51" t="s">
        <v>16</v>
      </c>
      <c r="D448" s="51">
        <v>15</v>
      </c>
      <c r="E448" s="24" t="s">
        <v>759</v>
      </c>
      <c r="F448" s="24" t="s">
        <v>382</v>
      </c>
      <c r="G448" s="53">
        <v>18</v>
      </c>
      <c r="H448" s="306">
        <v>18</v>
      </c>
      <c r="I448" s="23" t="b">
        <v>1</v>
      </c>
      <c r="J448" s="29"/>
      <c r="L448" s="20" t="b">
        <v>1</v>
      </c>
    </row>
    <row r="449" spans="1:14">
      <c r="A449" s="147" t="s">
        <v>31</v>
      </c>
      <c r="B449" s="82" t="s">
        <v>79</v>
      </c>
      <c r="C449" s="51" t="s">
        <v>16</v>
      </c>
      <c r="D449" s="51">
        <v>15</v>
      </c>
      <c r="E449" s="24" t="s">
        <v>760</v>
      </c>
      <c r="F449" s="24" t="s">
        <v>384</v>
      </c>
      <c r="G449" s="53">
        <v>16</v>
      </c>
      <c r="H449" s="306">
        <v>16</v>
      </c>
      <c r="I449" s="23" t="b">
        <v>1</v>
      </c>
      <c r="J449" s="29"/>
      <c r="L449" s="20" t="b">
        <v>1</v>
      </c>
    </row>
    <row r="450" spans="1:14">
      <c r="A450" s="147" t="s">
        <v>31</v>
      </c>
      <c r="B450" s="137"/>
      <c r="C450" s="51" t="s">
        <v>16</v>
      </c>
      <c r="D450" s="51">
        <v>15</v>
      </c>
      <c r="E450" s="24" t="s">
        <v>761</v>
      </c>
      <c r="F450" s="24" t="s">
        <v>31</v>
      </c>
      <c r="G450" s="53" t="e">
        <v>#N/A</v>
      </c>
      <c r="H450" s="306" t="e">
        <v>#N/A</v>
      </c>
      <c r="I450" s="23" t="e">
        <v>#N/A</v>
      </c>
      <c r="J450" s="29"/>
      <c r="L450" s="20" t="e">
        <v>#N/A</v>
      </c>
    </row>
    <row r="451" spans="1:14">
      <c r="A451" s="147" t="s">
        <v>31</v>
      </c>
      <c r="B451" s="137" t="s">
        <v>80</v>
      </c>
      <c r="C451" s="51" t="s">
        <v>16</v>
      </c>
      <c r="D451" s="51">
        <v>15</v>
      </c>
      <c r="E451" s="24" t="s">
        <v>762</v>
      </c>
      <c r="F451" s="24" t="s">
        <v>387</v>
      </c>
      <c r="G451" s="85">
        <v>29</v>
      </c>
      <c r="H451" s="314">
        <v>29</v>
      </c>
      <c r="I451" s="23" t="b">
        <v>1</v>
      </c>
      <c r="J451" s="215" t="s">
        <v>763</v>
      </c>
      <c r="L451" s="20" t="e">
        <v>#N/A</v>
      </c>
      <c r="M451" s="20" t="b">
        <v>1</v>
      </c>
      <c r="N451" s="20" t="s">
        <v>177</v>
      </c>
    </row>
    <row r="452" spans="1:14">
      <c r="A452" s="148" t="s">
        <v>31</v>
      </c>
      <c r="B452" s="293" t="s">
        <v>81</v>
      </c>
      <c r="C452" s="55" t="s">
        <v>16</v>
      </c>
      <c r="D452" s="55">
        <v>15</v>
      </c>
      <c r="E452" s="294" t="s">
        <v>764</v>
      </c>
      <c r="F452" s="294" t="s">
        <v>389</v>
      </c>
      <c r="G452" s="295">
        <v>10</v>
      </c>
      <c r="H452" s="315">
        <v>10</v>
      </c>
      <c r="I452" s="23" t="b">
        <v>1</v>
      </c>
      <c r="J452" s="90" t="s">
        <v>133</v>
      </c>
      <c r="L452" s="20" t="e">
        <v>#N/A</v>
      </c>
      <c r="M452" s="20" t="b">
        <v>1</v>
      </c>
    </row>
    <row r="453" spans="1:14">
      <c r="A453" s="150"/>
      <c r="B453" s="312"/>
      <c r="C453" s="103"/>
      <c r="D453" s="103"/>
      <c r="E453" s="297"/>
      <c r="F453" s="95"/>
      <c r="G453" s="97"/>
      <c r="H453" s="305"/>
      <c r="I453" s="23" t="b">
        <v>1</v>
      </c>
      <c r="J453" s="29"/>
    </row>
    <row r="454" spans="1:14">
      <c r="A454" s="151"/>
      <c r="B454" s="139"/>
      <c r="C454" s="96"/>
      <c r="D454" s="96"/>
      <c r="E454" s="24"/>
      <c r="F454" s="99"/>
      <c r="G454" s="98"/>
      <c r="H454" s="306"/>
      <c r="I454" s="23" t="b">
        <v>1</v>
      </c>
      <c r="J454" s="29"/>
    </row>
    <row r="455" spans="1:14">
      <c r="A455" s="151"/>
      <c r="B455" s="139"/>
      <c r="C455" s="96"/>
      <c r="D455" s="96"/>
      <c r="E455" s="24"/>
      <c r="F455" s="99"/>
      <c r="G455" s="98"/>
      <c r="H455" s="306"/>
      <c r="I455" s="23" t="b">
        <v>1</v>
      </c>
      <c r="J455" s="29"/>
    </row>
    <row r="456" spans="1:14">
      <c r="A456" s="151"/>
      <c r="B456" s="140"/>
      <c r="C456" s="96"/>
      <c r="D456" s="96"/>
      <c r="E456" s="24"/>
      <c r="F456" s="99"/>
      <c r="G456" s="98"/>
      <c r="H456" s="306"/>
      <c r="I456" s="23" t="b">
        <v>1</v>
      </c>
      <c r="J456" s="29"/>
    </row>
    <row r="457" spans="1:14">
      <c r="A457" s="151"/>
      <c r="B457" s="139"/>
      <c r="C457" s="96"/>
      <c r="D457" s="96"/>
      <c r="E457" s="24"/>
      <c r="F457" s="99"/>
      <c r="G457" s="98"/>
      <c r="H457" s="306"/>
      <c r="I457" s="23" t="b">
        <v>1</v>
      </c>
      <c r="J457" s="29"/>
    </row>
    <row r="458" spans="1:14">
      <c r="A458" s="151"/>
      <c r="B458" s="140"/>
      <c r="C458" s="96"/>
      <c r="D458" s="96"/>
      <c r="E458" s="24"/>
      <c r="F458" s="99"/>
      <c r="G458" s="98"/>
      <c r="H458" s="306"/>
      <c r="I458" s="23" t="b">
        <v>1</v>
      </c>
      <c r="J458" s="29"/>
    </row>
    <row r="459" spans="1:14">
      <c r="A459" s="151"/>
      <c r="B459" s="140"/>
      <c r="C459" s="96"/>
      <c r="D459" s="96"/>
      <c r="E459" s="24"/>
      <c r="F459" s="99"/>
      <c r="G459" s="98"/>
      <c r="H459" s="306"/>
      <c r="I459" s="23" t="b">
        <v>1</v>
      </c>
      <c r="J459" s="29"/>
    </row>
    <row r="460" spans="1:14">
      <c r="A460" s="152"/>
      <c r="B460" s="313"/>
      <c r="C460" s="102"/>
      <c r="D460" s="102"/>
      <c r="E460" s="294"/>
      <c r="F460" s="100"/>
      <c r="G460" s="323"/>
      <c r="H460" s="307"/>
      <c r="I460" s="23" t="b">
        <v>1</v>
      </c>
      <c r="J460" s="29"/>
    </row>
    <row r="461" spans="1:14">
      <c r="A461" s="149" t="s">
        <v>22</v>
      </c>
      <c r="B461" s="296" t="s">
        <v>69</v>
      </c>
      <c r="C461" s="58" t="s">
        <v>17</v>
      </c>
      <c r="D461" s="311">
        <v>15</v>
      </c>
      <c r="E461" s="297" t="s">
        <v>765</v>
      </c>
      <c r="F461" s="297" t="s">
        <v>248</v>
      </c>
      <c r="G461" s="318">
        <v>37</v>
      </c>
      <c r="H461" s="305">
        <v>37</v>
      </c>
      <c r="I461" s="23" t="b">
        <v>1</v>
      </c>
      <c r="J461" s="29"/>
      <c r="L461" s="20" t="b">
        <v>1</v>
      </c>
    </row>
    <row r="462" spans="1:14">
      <c r="A462" s="147" t="s">
        <v>22</v>
      </c>
      <c r="B462" s="82" t="s">
        <v>77</v>
      </c>
      <c r="C462" s="27" t="s">
        <v>17</v>
      </c>
      <c r="D462" s="92">
        <v>15</v>
      </c>
      <c r="E462" s="24" t="s">
        <v>766</v>
      </c>
      <c r="F462" s="24" t="s">
        <v>250</v>
      </c>
      <c r="G462" s="319">
        <v>36</v>
      </c>
      <c r="H462" s="305">
        <v>36</v>
      </c>
      <c r="I462" s="23" t="b">
        <v>1</v>
      </c>
      <c r="J462" s="29"/>
      <c r="L462" s="20" t="b">
        <v>1</v>
      </c>
    </row>
    <row r="463" spans="1:14">
      <c r="A463" s="147" t="s">
        <v>22</v>
      </c>
      <c r="B463" s="82" t="s">
        <v>18</v>
      </c>
      <c r="C463" s="27" t="s">
        <v>17</v>
      </c>
      <c r="D463" s="92">
        <v>15</v>
      </c>
      <c r="E463" s="24" t="s">
        <v>767</v>
      </c>
      <c r="F463" s="24" t="s">
        <v>252</v>
      </c>
      <c r="G463" s="319">
        <v>40</v>
      </c>
      <c r="H463" s="305">
        <v>40</v>
      </c>
      <c r="I463" s="23" t="b">
        <v>1</v>
      </c>
      <c r="J463" s="29"/>
      <c r="L463" s="20" t="b">
        <v>1</v>
      </c>
    </row>
    <row r="464" spans="1:14">
      <c r="A464" s="147" t="s">
        <v>22</v>
      </c>
      <c r="B464" s="137" t="s">
        <v>78</v>
      </c>
      <c r="C464" s="27" t="s">
        <v>17</v>
      </c>
      <c r="D464" s="92">
        <v>15</v>
      </c>
      <c r="E464" s="24" t="s">
        <v>768</v>
      </c>
      <c r="F464" s="24" t="s">
        <v>254</v>
      </c>
      <c r="G464" s="319">
        <v>39</v>
      </c>
      <c r="H464" s="305">
        <v>39</v>
      </c>
      <c r="I464" s="23" t="b">
        <v>1</v>
      </c>
      <c r="J464" s="29"/>
      <c r="L464" s="20" t="b">
        <v>1</v>
      </c>
    </row>
    <row r="465" spans="1:13">
      <c r="A465" s="147" t="s">
        <v>22</v>
      </c>
      <c r="B465" s="82" t="s">
        <v>79</v>
      </c>
      <c r="C465" s="27" t="s">
        <v>17</v>
      </c>
      <c r="D465" s="92">
        <v>15</v>
      </c>
      <c r="E465" s="24" t="s">
        <v>769</v>
      </c>
      <c r="F465" s="24" t="s">
        <v>256</v>
      </c>
      <c r="G465" s="319">
        <v>27</v>
      </c>
      <c r="H465" s="305">
        <v>27</v>
      </c>
      <c r="I465" s="23" t="b">
        <v>1</v>
      </c>
      <c r="J465" s="29"/>
      <c r="L465" s="20" t="b">
        <v>1</v>
      </c>
    </row>
    <row r="466" spans="1:13">
      <c r="A466" s="147" t="s">
        <v>22</v>
      </c>
      <c r="B466" s="137"/>
      <c r="C466" s="27" t="s">
        <v>17</v>
      </c>
      <c r="D466" s="92">
        <v>15</v>
      </c>
      <c r="E466" s="24" t="s">
        <v>770</v>
      </c>
      <c r="F466" s="24" t="s">
        <v>22</v>
      </c>
      <c r="G466" s="319" t="e">
        <v>#N/A</v>
      </c>
      <c r="H466" s="305" t="e">
        <v>#N/A</v>
      </c>
      <c r="I466" s="23" t="e">
        <v>#N/A</v>
      </c>
      <c r="J466" s="29"/>
      <c r="L466" s="20" t="e">
        <v>#N/A</v>
      </c>
    </row>
    <row r="467" spans="1:13">
      <c r="A467" s="147" t="s">
        <v>22</v>
      </c>
      <c r="B467" s="137" t="s">
        <v>80</v>
      </c>
      <c r="C467" s="27" t="s">
        <v>17</v>
      </c>
      <c r="D467" s="92">
        <v>15</v>
      </c>
      <c r="E467" s="24" t="s">
        <v>771</v>
      </c>
      <c r="F467" s="24" t="s">
        <v>259</v>
      </c>
      <c r="G467" s="320">
        <v>65</v>
      </c>
      <c r="H467" s="314">
        <v>65</v>
      </c>
      <c r="I467" s="23" t="b">
        <v>1</v>
      </c>
      <c r="J467" s="93" t="s">
        <v>121</v>
      </c>
      <c r="L467" s="20" t="e">
        <v>#N/A</v>
      </c>
      <c r="M467" s="20" t="b">
        <v>1</v>
      </c>
    </row>
    <row r="468" spans="1:13">
      <c r="A468" s="148" t="s">
        <v>22</v>
      </c>
      <c r="B468" s="293" t="s">
        <v>81</v>
      </c>
      <c r="C468" s="59" t="s">
        <v>17</v>
      </c>
      <c r="D468" s="310">
        <v>15</v>
      </c>
      <c r="E468" s="294" t="s">
        <v>772</v>
      </c>
      <c r="F468" s="294" t="s">
        <v>263</v>
      </c>
      <c r="G468" s="321">
        <v>13</v>
      </c>
      <c r="H468" s="315">
        <v>13</v>
      </c>
      <c r="I468" s="23" t="b">
        <v>1</v>
      </c>
      <c r="J468" s="93" t="s">
        <v>131</v>
      </c>
      <c r="L468" s="20" t="e">
        <v>#N/A</v>
      </c>
      <c r="M468" s="20" t="b">
        <v>1</v>
      </c>
    </row>
    <row r="469" spans="1:13">
      <c r="A469" s="149" t="s">
        <v>23</v>
      </c>
      <c r="B469" s="296" t="s">
        <v>69</v>
      </c>
      <c r="C469" s="58" t="s">
        <v>17</v>
      </c>
      <c r="D469" s="311">
        <v>15</v>
      </c>
      <c r="E469" s="297" t="s">
        <v>773</v>
      </c>
      <c r="F469" s="297" t="s">
        <v>265</v>
      </c>
      <c r="G469" s="318">
        <v>38</v>
      </c>
      <c r="H469" s="305">
        <v>38</v>
      </c>
      <c r="I469" s="23" t="b">
        <v>1</v>
      </c>
      <c r="J469" s="29"/>
      <c r="L469" s="20" t="b">
        <v>1</v>
      </c>
    </row>
    <row r="470" spans="1:13">
      <c r="A470" s="147" t="s">
        <v>23</v>
      </c>
      <c r="B470" s="82" t="s">
        <v>77</v>
      </c>
      <c r="C470" s="27" t="s">
        <v>17</v>
      </c>
      <c r="D470" s="92">
        <v>15</v>
      </c>
      <c r="E470" s="24" t="s">
        <v>774</v>
      </c>
      <c r="F470" s="24" t="s">
        <v>267</v>
      </c>
      <c r="G470" s="319">
        <v>38</v>
      </c>
      <c r="H470" s="305">
        <v>38</v>
      </c>
      <c r="I470" s="23" t="b">
        <v>1</v>
      </c>
      <c r="J470" s="29"/>
      <c r="L470" s="20" t="b">
        <v>1</v>
      </c>
    </row>
    <row r="471" spans="1:13">
      <c r="A471" s="147" t="s">
        <v>23</v>
      </c>
      <c r="B471" s="82" t="s">
        <v>18</v>
      </c>
      <c r="C471" s="27" t="s">
        <v>17</v>
      </c>
      <c r="D471" s="92">
        <v>15</v>
      </c>
      <c r="E471" s="24" t="s">
        <v>775</v>
      </c>
      <c r="F471" s="24" t="s">
        <v>269</v>
      </c>
      <c r="G471" s="319">
        <v>45</v>
      </c>
      <c r="H471" s="305">
        <v>45</v>
      </c>
      <c r="I471" s="23" t="b">
        <v>1</v>
      </c>
      <c r="J471" s="29"/>
      <c r="L471" s="20" t="b">
        <v>1</v>
      </c>
    </row>
    <row r="472" spans="1:13">
      <c r="A472" s="147" t="s">
        <v>23</v>
      </c>
      <c r="B472" s="137" t="s">
        <v>78</v>
      </c>
      <c r="C472" s="27" t="s">
        <v>17</v>
      </c>
      <c r="D472" s="92">
        <v>15</v>
      </c>
      <c r="E472" s="24" t="s">
        <v>776</v>
      </c>
      <c r="F472" s="24" t="s">
        <v>271</v>
      </c>
      <c r="G472" s="319">
        <v>44</v>
      </c>
      <c r="H472" s="305">
        <v>44</v>
      </c>
      <c r="I472" s="23" t="b">
        <v>1</v>
      </c>
      <c r="J472" s="29"/>
      <c r="L472" s="20" t="b">
        <v>1</v>
      </c>
    </row>
    <row r="473" spans="1:13">
      <c r="A473" s="147" t="s">
        <v>23</v>
      </c>
      <c r="B473" s="82" t="s">
        <v>79</v>
      </c>
      <c r="C473" s="27" t="s">
        <v>17</v>
      </c>
      <c r="D473" s="92">
        <v>15</v>
      </c>
      <c r="E473" s="24" t="s">
        <v>777</v>
      </c>
      <c r="F473" s="24" t="s">
        <v>273</v>
      </c>
      <c r="G473" s="319">
        <v>28</v>
      </c>
      <c r="H473" s="305">
        <v>28</v>
      </c>
      <c r="I473" s="23" t="b">
        <v>1</v>
      </c>
      <c r="J473" s="29"/>
      <c r="L473" s="20" t="b">
        <v>1</v>
      </c>
    </row>
    <row r="474" spans="1:13">
      <c r="A474" s="147" t="s">
        <v>23</v>
      </c>
      <c r="B474" s="137"/>
      <c r="C474" s="27" t="s">
        <v>17</v>
      </c>
      <c r="D474" s="92">
        <v>15</v>
      </c>
      <c r="E474" s="24" t="s">
        <v>778</v>
      </c>
      <c r="F474" s="24" t="s">
        <v>23</v>
      </c>
      <c r="G474" s="319" t="e">
        <v>#N/A</v>
      </c>
      <c r="H474" s="305" t="e">
        <v>#N/A</v>
      </c>
      <c r="I474" s="23" t="e">
        <v>#N/A</v>
      </c>
      <c r="J474" s="29"/>
      <c r="L474" s="20" t="e">
        <v>#N/A</v>
      </c>
    </row>
    <row r="475" spans="1:13">
      <c r="A475" s="147" t="s">
        <v>23</v>
      </c>
      <c r="B475" s="137" t="s">
        <v>80</v>
      </c>
      <c r="C475" s="27" t="s">
        <v>17</v>
      </c>
      <c r="D475" s="92">
        <v>15</v>
      </c>
      <c r="E475" s="24" t="s">
        <v>779</v>
      </c>
      <c r="F475" s="24" t="s">
        <v>276</v>
      </c>
      <c r="G475" s="320">
        <v>65</v>
      </c>
      <c r="H475" s="314">
        <v>65</v>
      </c>
      <c r="I475" s="23" t="b">
        <v>1</v>
      </c>
      <c r="J475" s="93" t="s">
        <v>123</v>
      </c>
      <c r="L475" s="20" t="e">
        <v>#N/A</v>
      </c>
      <c r="M475" s="20" t="b">
        <v>1</v>
      </c>
    </row>
    <row r="476" spans="1:13">
      <c r="A476" s="148" t="s">
        <v>23</v>
      </c>
      <c r="B476" s="293" t="s">
        <v>81</v>
      </c>
      <c r="C476" s="59" t="s">
        <v>17</v>
      </c>
      <c r="D476" s="310">
        <v>15</v>
      </c>
      <c r="E476" s="294" t="s">
        <v>780</v>
      </c>
      <c r="F476" s="294" t="s">
        <v>278</v>
      </c>
      <c r="G476" s="321">
        <v>22</v>
      </c>
      <c r="H476" s="315">
        <v>22</v>
      </c>
      <c r="I476" s="23" t="b">
        <v>1</v>
      </c>
      <c r="J476" s="93" t="s">
        <v>143</v>
      </c>
      <c r="L476" s="20" t="e">
        <v>#N/A</v>
      </c>
      <c r="M476" s="20" t="b">
        <v>1</v>
      </c>
    </row>
    <row r="477" spans="1:13">
      <c r="A477" s="149" t="s">
        <v>24</v>
      </c>
      <c r="B477" s="296" t="s">
        <v>69</v>
      </c>
      <c r="C477" s="58" t="s">
        <v>17</v>
      </c>
      <c r="D477" s="311">
        <v>15</v>
      </c>
      <c r="E477" s="297" t="s">
        <v>781</v>
      </c>
      <c r="F477" s="297" t="s">
        <v>281</v>
      </c>
      <c r="G477" s="318">
        <v>13</v>
      </c>
      <c r="H477" s="305">
        <v>13</v>
      </c>
      <c r="I477" s="23" t="b">
        <v>1</v>
      </c>
      <c r="J477" s="29"/>
      <c r="L477" s="20" t="b">
        <v>1</v>
      </c>
    </row>
    <row r="478" spans="1:13">
      <c r="A478" s="147" t="s">
        <v>24</v>
      </c>
      <c r="B478" s="82" t="s">
        <v>77</v>
      </c>
      <c r="C478" s="27" t="s">
        <v>17</v>
      </c>
      <c r="D478" s="92">
        <v>15</v>
      </c>
      <c r="E478" s="24" t="s">
        <v>782</v>
      </c>
      <c r="F478" s="24" t="s">
        <v>283</v>
      </c>
      <c r="G478" s="319">
        <v>13</v>
      </c>
      <c r="H478" s="305">
        <v>13</v>
      </c>
      <c r="I478" s="23" t="b">
        <v>1</v>
      </c>
      <c r="J478" s="29"/>
      <c r="L478" s="20" t="b">
        <v>1</v>
      </c>
    </row>
    <row r="479" spans="1:13">
      <c r="A479" s="147" t="s">
        <v>24</v>
      </c>
      <c r="B479" s="82" t="s">
        <v>18</v>
      </c>
      <c r="C479" s="27" t="s">
        <v>17</v>
      </c>
      <c r="D479" s="92">
        <v>15</v>
      </c>
      <c r="E479" s="24" t="s">
        <v>783</v>
      </c>
      <c r="F479" s="24" t="s">
        <v>285</v>
      </c>
      <c r="G479" s="319">
        <v>15</v>
      </c>
      <c r="H479" s="305">
        <v>15</v>
      </c>
      <c r="I479" s="23" t="b">
        <v>1</v>
      </c>
      <c r="J479" s="29"/>
      <c r="L479" s="20" t="b">
        <v>1</v>
      </c>
    </row>
    <row r="480" spans="1:13">
      <c r="A480" s="147" t="s">
        <v>24</v>
      </c>
      <c r="B480" s="137" t="s">
        <v>78</v>
      </c>
      <c r="C480" s="27" t="s">
        <v>17</v>
      </c>
      <c r="D480" s="92">
        <v>15</v>
      </c>
      <c r="E480" s="24" t="s">
        <v>784</v>
      </c>
      <c r="F480" s="24" t="s">
        <v>287</v>
      </c>
      <c r="G480" s="319">
        <v>12</v>
      </c>
      <c r="H480" s="305">
        <v>12</v>
      </c>
      <c r="I480" s="23" t="b">
        <v>1</v>
      </c>
      <c r="J480" s="29"/>
      <c r="L480" s="20" t="b">
        <v>1</v>
      </c>
    </row>
    <row r="481" spans="1:14">
      <c r="A481" s="147" t="s">
        <v>24</v>
      </c>
      <c r="B481" s="82" t="s">
        <v>79</v>
      </c>
      <c r="C481" s="27" t="s">
        <v>17</v>
      </c>
      <c r="D481" s="92">
        <v>15</v>
      </c>
      <c r="E481" s="24" t="s">
        <v>785</v>
      </c>
      <c r="F481" s="24" t="s">
        <v>289</v>
      </c>
      <c r="G481" s="319">
        <v>18</v>
      </c>
      <c r="H481" s="305">
        <v>18</v>
      </c>
      <c r="I481" s="23" t="b">
        <v>1</v>
      </c>
      <c r="J481" s="29"/>
      <c r="L481" s="20" t="b">
        <v>1</v>
      </c>
    </row>
    <row r="482" spans="1:14">
      <c r="A482" s="147" t="s">
        <v>24</v>
      </c>
      <c r="B482" s="137"/>
      <c r="C482" s="27" t="s">
        <v>17</v>
      </c>
      <c r="D482" s="92">
        <v>15</v>
      </c>
      <c r="E482" s="24" t="s">
        <v>786</v>
      </c>
      <c r="F482" s="24" t="s">
        <v>24</v>
      </c>
      <c r="G482" s="319" t="e">
        <v>#N/A</v>
      </c>
      <c r="H482" s="305" t="e">
        <v>#N/A</v>
      </c>
      <c r="I482" s="23" t="e">
        <v>#N/A</v>
      </c>
      <c r="J482" s="29"/>
      <c r="L482" s="20" t="e">
        <v>#N/A</v>
      </c>
    </row>
    <row r="483" spans="1:14">
      <c r="A483" s="147" t="s">
        <v>24</v>
      </c>
      <c r="B483" s="137" t="s">
        <v>80</v>
      </c>
      <c r="C483" s="27" t="s">
        <v>17</v>
      </c>
      <c r="D483" s="92">
        <v>15</v>
      </c>
      <c r="E483" s="24" t="s">
        <v>787</v>
      </c>
      <c r="F483" s="24" t="s">
        <v>292</v>
      </c>
      <c r="G483" s="320">
        <v>29</v>
      </c>
      <c r="H483" s="314">
        <v>29</v>
      </c>
      <c r="I483" s="23" t="b">
        <v>1</v>
      </c>
      <c r="J483" s="93" t="s">
        <v>131</v>
      </c>
      <c r="L483" s="20" t="e">
        <v>#N/A</v>
      </c>
      <c r="M483" s="20" t="b">
        <v>1</v>
      </c>
    </row>
    <row r="484" spans="1:14">
      <c r="A484" s="148" t="s">
        <v>24</v>
      </c>
      <c r="B484" s="293" t="s">
        <v>81</v>
      </c>
      <c r="C484" s="59" t="s">
        <v>17</v>
      </c>
      <c r="D484" s="310">
        <v>15</v>
      </c>
      <c r="E484" s="294" t="s">
        <v>788</v>
      </c>
      <c r="F484" s="294" t="s">
        <v>295</v>
      </c>
      <c r="G484" s="321">
        <v>5</v>
      </c>
      <c r="H484" s="315">
        <v>5</v>
      </c>
      <c r="I484" s="23" t="b">
        <v>1</v>
      </c>
      <c r="J484" s="93" t="s">
        <v>120</v>
      </c>
      <c r="L484" s="20" t="e">
        <v>#N/A</v>
      </c>
      <c r="M484" s="20" t="b">
        <v>1</v>
      </c>
    </row>
    <row r="485" spans="1:14">
      <c r="A485" s="149" t="s">
        <v>25</v>
      </c>
      <c r="B485" s="296" t="s">
        <v>69</v>
      </c>
      <c r="C485" s="58" t="s">
        <v>17</v>
      </c>
      <c r="D485" s="311">
        <v>15</v>
      </c>
      <c r="E485" s="297" t="s">
        <v>789</v>
      </c>
      <c r="F485" s="297" t="s">
        <v>297</v>
      </c>
      <c r="G485" s="318">
        <v>11</v>
      </c>
      <c r="H485" s="305">
        <v>11</v>
      </c>
      <c r="I485" s="23" t="b">
        <v>1</v>
      </c>
      <c r="J485" s="29"/>
      <c r="L485" s="23" t="b">
        <v>1</v>
      </c>
    </row>
    <row r="486" spans="1:14">
      <c r="A486" s="147" t="s">
        <v>25</v>
      </c>
      <c r="B486" s="82" t="s">
        <v>77</v>
      </c>
      <c r="C486" s="27" t="s">
        <v>17</v>
      </c>
      <c r="D486" s="92">
        <v>15</v>
      </c>
      <c r="E486" s="24" t="s">
        <v>790</v>
      </c>
      <c r="F486" s="24" t="s">
        <v>299</v>
      </c>
      <c r="G486" s="319">
        <v>10</v>
      </c>
      <c r="H486" s="305">
        <v>10</v>
      </c>
      <c r="I486" s="23" t="b">
        <v>1</v>
      </c>
      <c r="J486" s="29"/>
      <c r="L486" s="23" t="b">
        <v>1</v>
      </c>
    </row>
    <row r="487" spans="1:14">
      <c r="A487" s="147" t="s">
        <v>25</v>
      </c>
      <c r="B487" s="82" t="s">
        <v>18</v>
      </c>
      <c r="C487" s="27" t="s">
        <v>17</v>
      </c>
      <c r="D487" s="92">
        <v>15</v>
      </c>
      <c r="E487" s="24" t="s">
        <v>791</v>
      </c>
      <c r="F487" s="24" t="s">
        <v>301</v>
      </c>
      <c r="G487" s="319">
        <v>8</v>
      </c>
      <c r="H487" s="305">
        <v>8</v>
      </c>
      <c r="I487" s="23" t="b">
        <v>1</v>
      </c>
      <c r="J487" s="29"/>
      <c r="L487" s="23" t="b">
        <v>1</v>
      </c>
    </row>
    <row r="488" spans="1:14">
      <c r="A488" s="147" t="s">
        <v>25</v>
      </c>
      <c r="B488" s="137" t="s">
        <v>78</v>
      </c>
      <c r="C488" s="27" t="s">
        <v>17</v>
      </c>
      <c r="D488" s="92">
        <v>15</v>
      </c>
      <c r="E488" s="24" t="s">
        <v>792</v>
      </c>
      <c r="F488" s="24" t="s">
        <v>303</v>
      </c>
      <c r="G488" s="319">
        <v>8</v>
      </c>
      <c r="H488" s="305">
        <v>8</v>
      </c>
      <c r="I488" s="23" t="b">
        <v>1</v>
      </c>
      <c r="J488" s="29"/>
      <c r="L488" s="23" t="b">
        <v>1</v>
      </c>
    </row>
    <row r="489" spans="1:14">
      <c r="A489" s="147" t="s">
        <v>25</v>
      </c>
      <c r="B489" s="82" t="s">
        <v>79</v>
      </c>
      <c r="C489" s="27" t="s">
        <v>17</v>
      </c>
      <c r="D489" s="92">
        <v>15</v>
      </c>
      <c r="E489" s="24" t="s">
        <v>793</v>
      </c>
      <c r="F489" s="24" t="s">
        <v>305</v>
      </c>
      <c r="G489" s="319">
        <v>9</v>
      </c>
      <c r="H489" s="305">
        <v>9</v>
      </c>
      <c r="I489" s="23" t="b">
        <v>1</v>
      </c>
      <c r="J489" s="29"/>
      <c r="L489" s="23" t="b">
        <v>1</v>
      </c>
    </row>
    <row r="490" spans="1:14">
      <c r="A490" s="147" t="s">
        <v>25</v>
      </c>
      <c r="B490" s="137"/>
      <c r="C490" s="27" t="s">
        <v>17</v>
      </c>
      <c r="D490" s="92">
        <v>15</v>
      </c>
      <c r="E490" s="24" t="s">
        <v>794</v>
      </c>
      <c r="F490" s="24" t="s">
        <v>25</v>
      </c>
      <c r="G490" s="319" t="e">
        <v>#N/A</v>
      </c>
      <c r="H490" s="305" t="e">
        <v>#N/A</v>
      </c>
      <c r="I490" s="23" t="e">
        <v>#N/A</v>
      </c>
      <c r="J490" s="29"/>
      <c r="L490" s="23" t="e">
        <v>#N/A</v>
      </c>
    </row>
    <row r="491" spans="1:14">
      <c r="A491" s="147" t="s">
        <v>25</v>
      </c>
      <c r="B491" s="137" t="s">
        <v>80</v>
      </c>
      <c r="C491" s="27" t="s">
        <v>17</v>
      </c>
      <c r="D491" s="92">
        <v>15</v>
      </c>
      <c r="E491" s="24" t="s">
        <v>795</v>
      </c>
      <c r="F491" s="24" t="s">
        <v>308</v>
      </c>
      <c r="G491" s="188">
        <v>53</v>
      </c>
      <c r="H491" s="314">
        <v>53</v>
      </c>
      <c r="I491" s="23" t="b">
        <v>1</v>
      </c>
      <c r="J491" s="94" t="s">
        <v>131</v>
      </c>
      <c r="L491" s="23" t="e">
        <v>#N/A</v>
      </c>
      <c r="M491" s="20" t="b">
        <v>1</v>
      </c>
    </row>
    <row r="492" spans="1:14">
      <c r="A492" s="147" t="s">
        <v>25</v>
      </c>
      <c r="B492" s="137" t="s">
        <v>81</v>
      </c>
      <c r="C492" s="27" t="s">
        <v>17</v>
      </c>
      <c r="D492" s="92">
        <v>15</v>
      </c>
      <c r="E492" s="24" t="s">
        <v>796</v>
      </c>
      <c r="F492" s="24" t="s">
        <v>311</v>
      </c>
      <c r="G492" s="188">
        <v>1</v>
      </c>
      <c r="H492" s="314">
        <v>1</v>
      </c>
      <c r="I492" s="23" t="b">
        <v>1</v>
      </c>
      <c r="J492" s="94" t="s">
        <v>797</v>
      </c>
      <c r="L492" s="23" t="e">
        <v>#N/A</v>
      </c>
      <c r="M492" s="20" t="b">
        <v>1</v>
      </c>
      <c r="N492" s="192" t="s">
        <v>170</v>
      </c>
    </row>
    <row r="493" spans="1:14">
      <c r="A493" s="149" t="s">
        <v>157</v>
      </c>
      <c r="B493" s="296" t="s">
        <v>69</v>
      </c>
      <c r="C493" s="58" t="s">
        <v>17</v>
      </c>
      <c r="D493" s="311">
        <v>15</v>
      </c>
      <c r="E493" s="297" t="s">
        <v>798</v>
      </c>
      <c r="F493" s="297" t="s">
        <v>314</v>
      </c>
      <c r="G493" s="318">
        <v>9</v>
      </c>
      <c r="H493" s="305">
        <v>9</v>
      </c>
      <c r="I493" s="23" t="b">
        <v>1</v>
      </c>
      <c r="J493" s="29"/>
      <c r="L493" s="23" t="b">
        <v>1</v>
      </c>
    </row>
    <row r="494" spans="1:14">
      <c r="A494" s="147" t="s">
        <v>157</v>
      </c>
      <c r="B494" s="82" t="s">
        <v>77</v>
      </c>
      <c r="C494" s="27" t="s">
        <v>17</v>
      </c>
      <c r="D494" s="92">
        <v>15</v>
      </c>
      <c r="E494" s="24" t="s">
        <v>799</v>
      </c>
      <c r="F494" s="24" t="s">
        <v>316</v>
      </c>
      <c r="G494" s="319">
        <v>11</v>
      </c>
      <c r="H494" s="306">
        <v>11</v>
      </c>
      <c r="I494" s="23" t="b">
        <v>1</v>
      </c>
      <c r="J494" s="29"/>
      <c r="L494" s="23" t="b">
        <v>1</v>
      </c>
    </row>
    <row r="495" spans="1:14">
      <c r="A495" s="147" t="s">
        <v>157</v>
      </c>
      <c r="B495" s="82" t="s">
        <v>18</v>
      </c>
      <c r="C495" s="27" t="s">
        <v>17</v>
      </c>
      <c r="D495" s="92">
        <v>15</v>
      </c>
      <c r="E495" s="24" t="s">
        <v>800</v>
      </c>
      <c r="F495" s="24" t="s">
        <v>318</v>
      </c>
      <c r="G495" s="319">
        <v>4</v>
      </c>
      <c r="H495" s="306">
        <v>4</v>
      </c>
      <c r="I495" s="23" t="b">
        <v>1</v>
      </c>
      <c r="J495" s="29"/>
      <c r="L495" s="23" t="b">
        <v>1</v>
      </c>
    </row>
    <row r="496" spans="1:14">
      <c r="A496" s="147" t="s">
        <v>157</v>
      </c>
      <c r="B496" s="137" t="s">
        <v>78</v>
      </c>
      <c r="C496" s="27" t="s">
        <v>17</v>
      </c>
      <c r="D496" s="92">
        <v>15</v>
      </c>
      <c r="E496" s="24" t="s">
        <v>801</v>
      </c>
      <c r="F496" s="24" t="s">
        <v>320</v>
      </c>
      <c r="G496" s="319">
        <v>10</v>
      </c>
      <c r="H496" s="306">
        <v>10</v>
      </c>
      <c r="I496" s="23" t="b">
        <v>1</v>
      </c>
      <c r="J496" s="29"/>
      <c r="L496" s="23" t="b">
        <v>1</v>
      </c>
    </row>
    <row r="497" spans="1:13">
      <c r="A497" s="147" t="s">
        <v>157</v>
      </c>
      <c r="B497" s="82" t="s">
        <v>79</v>
      </c>
      <c r="C497" s="27" t="s">
        <v>17</v>
      </c>
      <c r="D497" s="92">
        <v>15</v>
      </c>
      <c r="E497" s="24" t="s">
        <v>802</v>
      </c>
      <c r="F497" s="24" t="s">
        <v>322</v>
      </c>
      <c r="G497" s="319">
        <v>12</v>
      </c>
      <c r="H497" s="306">
        <v>12</v>
      </c>
      <c r="I497" s="23" t="b">
        <v>1</v>
      </c>
      <c r="J497" s="29"/>
      <c r="L497" s="23" t="b">
        <v>1</v>
      </c>
    </row>
    <row r="498" spans="1:13">
      <c r="A498" s="147" t="s">
        <v>157</v>
      </c>
      <c r="B498" s="137"/>
      <c r="C498" s="27" t="s">
        <v>17</v>
      </c>
      <c r="D498" s="92">
        <v>15</v>
      </c>
      <c r="E498" s="24" t="s">
        <v>803</v>
      </c>
      <c r="F498" s="24" t="s">
        <v>157</v>
      </c>
      <c r="G498" s="319" t="e">
        <v>#N/A</v>
      </c>
      <c r="H498" s="306" t="e">
        <v>#N/A</v>
      </c>
      <c r="I498" s="23" t="e">
        <v>#N/A</v>
      </c>
      <c r="J498" s="29"/>
      <c r="L498" s="23" t="e">
        <v>#N/A</v>
      </c>
    </row>
    <row r="499" spans="1:13">
      <c r="A499" s="147" t="s">
        <v>157</v>
      </c>
      <c r="B499" s="137" t="s">
        <v>80</v>
      </c>
      <c r="C499" s="27" t="s">
        <v>17</v>
      </c>
      <c r="D499" s="92">
        <v>15</v>
      </c>
      <c r="E499" s="24" t="s">
        <v>804</v>
      </c>
      <c r="F499" s="24" t="s">
        <v>325</v>
      </c>
      <c r="G499" s="320">
        <v>26</v>
      </c>
      <c r="H499" s="314">
        <v>26</v>
      </c>
      <c r="I499" s="23" t="b">
        <v>1</v>
      </c>
      <c r="J499" s="93" t="s">
        <v>137</v>
      </c>
      <c r="L499" s="23" t="e">
        <v>#N/A</v>
      </c>
      <c r="M499" s="20" t="b">
        <v>1</v>
      </c>
    </row>
    <row r="500" spans="1:13">
      <c r="A500" s="148" t="s">
        <v>157</v>
      </c>
      <c r="B500" s="293" t="s">
        <v>81</v>
      </c>
      <c r="C500" s="59" t="s">
        <v>17</v>
      </c>
      <c r="D500" s="310">
        <v>15</v>
      </c>
      <c r="E500" s="294" t="s">
        <v>805</v>
      </c>
      <c r="F500" s="294" t="s">
        <v>327</v>
      </c>
      <c r="G500" s="321">
        <v>2</v>
      </c>
      <c r="H500" s="315">
        <v>2</v>
      </c>
      <c r="I500" s="23" t="b">
        <v>1</v>
      </c>
      <c r="J500" s="93" t="s">
        <v>131</v>
      </c>
      <c r="L500" s="23" t="e">
        <v>#N/A</v>
      </c>
      <c r="M500" s="20" t="b">
        <v>1</v>
      </c>
    </row>
    <row r="501" spans="1:13">
      <c r="A501" s="300" t="s">
        <v>26</v>
      </c>
      <c r="B501" s="296" t="s">
        <v>69</v>
      </c>
      <c r="C501" s="58" t="s">
        <v>17</v>
      </c>
      <c r="D501" s="311">
        <v>15</v>
      </c>
      <c r="E501" s="297" t="s">
        <v>806</v>
      </c>
      <c r="F501" s="297" t="s">
        <v>330</v>
      </c>
      <c r="G501" s="318">
        <v>21</v>
      </c>
      <c r="H501" s="316">
        <v>21</v>
      </c>
      <c r="I501" s="23" t="b">
        <v>1</v>
      </c>
      <c r="J501" s="29"/>
      <c r="L501" s="23" t="b">
        <v>1</v>
      </c>
    </row>
    <row r="502" spans="1:13">
      <c r="A502" s="146" t="s">
        <v>26</v>
      </c>
      <c r="B502" s="82" t="s">
        <v>77</v>
      </c>
      <c r="C502" s="27" t="s">
        <v>17</v>
      </c>
      <c r="D502" s="92">
        <v>15</v>
      </c>
      <c r="E502" s="24" t="s">
        <v>807</v>
      </c>
      <c r="F502" s="24" t="s">
        <v>332</v>
      </c>
      <c r="G502" s="319">
        <v>26</v>
      </c>
      <c r="H502" s="316">
        <v>26</v>
      </c>
      <c r="I502" s="23" t="b">
        <v>1</v>
      </c>
      <c r="J502" s="29"/>
      <c r="L502" s="23" t="b">
        <v>1</v>
      </c>
    </row>
    <row r="503" spans="1:13">
      <c r="A503" s="146" t="s">
        <v>26</v>
      </c>
      <c r="B503" s="82" t="s">
        <v>18</v>
      </c>
      <c r="C503" s="27" t="s">
        <v>17</v>
      </c>
      <c r="D503" s="92">
        <v>15</v>
      </c>
      <c r="E503" s="24" t="s">
        <v>808</v>
      </c>
      <c r="F503" s="24" t="s">
        <v>334</v>
      </c>
      <c r="G503" s="319">
        <v>18</v>
      </c>
      <c r="H503" s="316">
        <v>18</v>
      </c>
      <c r="I503" s="23" t="b">
        <v>1</v>
      </c>
      <c r="J503" s="29"/>
      <c r="L503" s="23" t="b">
        <v>1</v>
      </c>
    </row>
    <row r="504" spans="1:13">
      <c r="A504" s="146" t="s">
        <v>26</v>
      </c>
      <c r="B504" s="301" t="s">
        <v>78</v>
      </c>
      <c r="C504" s="27" t="s">
        <v>17</v>
      </c>
      <c r="D504" s="92">
        <v>15</v>
      </c>
      <c r="E504" s="24" t="s">
        <v>809</v>
      </c>
      <c r="F504" s="24" t="s">
        <v>336</v>
      </c>
      <c r="G504" s="319">
        <v>22</v>
      </c>
      <c r="H504" s="316">
        <v>22</v>
      </c>
      <c r="I504" s="23" t="b">
        <v>1</v>
      </c>
      <c r="J504" s="29"/>
      <c r="L504" s="23" t="b">
        <v>1</v>
      </c>
    </row>
    <row r="505" spans="1:13">
      <c r="A505" s="146" t="s">
        <v>26</v>
      </c>
      <c r="B505" s="82" t="s">
        <v>79</v>
      </c>
      <c r="C505" s="27" t="s">
        <v>17</v>
      </c>
      <c r="D505" s="92">
        <v>15</v>
      </c>
      <c r="E505" s="24" t="s">
        <v>810</v>
      </c>
      <c r="F505" s="24" t="s">
        <v>338</v>
      </c>
      <c r="G505" s="319">
        <v>32</v>
      </c>
      <c r="H505" s="316">
        <v>32</v>
      </c>
      <c r="I505" s="23" t="b">
        <v>1</v>
      </c>
      <c r="J505" s="29"/>
      <c r="L505" s="23" t="b">
        <v>1</v>
      </c>
    </row>
    <row r="506" spans="1:13">
      <c r="A506" s="146" t="s">
        <v>26</v>
      </c>
      <c r="B506" s="301"/>
      <c r="C506" s="27" t="s">
        <v>17</v>
      </c>
      <c r="D506" s="92">
        <v>15</v>
      </c>
      <c r="E506" s="24" t="s">
        <v>811</v>
      </c>
      <c r="F506" s="24" t="s">
        <v>26</v>
      </c>
      <c r="G506" s="319" t="e">
        <v>#N/A</v>
      </c>
      <c r="H506" s="316" t="e">
        <v>#N/A</v>
      </c>
      <c r="I506" s="23" t="e">
        <v>#N/A</v>
      </c>
      <c r="J506" s="29"/>
      <c r="L506" s="23" t="e">
        <v>#N/A</v>
      </c>
    </row>
    <row r="507" spans="1:13">
      <c r="A507" s="146" t="s">
        <v>26</v>
      </c>
      <c r="B507" s="301" t="s">
        <v>80</v>
      </c>
      <c r="C507" s="27" t="s">
        <v>17</v>
      </c>
      <c r="D507" s="92">
        <v>15</v>
      </c>
      <c r="E507" s="24" t="s">
        <v>812</v>
      </c>
      <c r="F507" s="24" t="s">
        <v>341</v>
      </c>
      <c r="G507" s="319">
        <v>38</v>
      </c>
      <c r="H507" s="314">
        <v>38</v>
      </c>
      <c r="I507" s="23" t="b">
        <v>1</v>
      </c>
      <c r="J507" s="97" t="s">
        <v>135</v>
      </c>
      <c r="L507" s="23" t="e">
        <v>#N/A</v>
      </c>
      <c r="M507" s="20" t="b">
        <v>1</v>
      </c>
    </row>
    <row r="508" spans="1:13">
      <c r="A508" s="302" t="s">
        <v>26</v>
      </c>
      <c r="B508" s="303" t="s">
        <v>81</v>
      </c>
      <c r="C508" s="59" t="s">
        <v>17</v>
      </c>
      <c r="D508" s="310">
        <v>15</v>
      </c>
      <c r="E508" s="294" t="s">
        <v>813</v>
      </c>
      <c r="F508" s="294" t="s">
        <v>343</v>
      </c>
      <c r="G508" s="322">
        <v>7</v>
      </c>
      <c r="H508" s="315">
        <v>7</v>
      </c>
      <c r="I508" s="23" t="b">
        <v>1</v>
      </c>
      <c r="J508" s="97" t="s">
        <v>120</v>
      </c>
      <c r="L508" s="23" t="e">
        <v>#N/A</v>
      </c>
      <c r="M508" s="20" t="b">
        <v>1</v>
      </c>
    </row>
    <row r="509" spans="1:13">
      <c r="A509" s="150"/>
      <c r="B509" s="312"/>
      <c r="C509" s="95"/>
      <c r="D509" s="103"/>
      <c r="E509" s="297"/>
      <c r="F509" s="95"/>
      <c r="G509" s="97"/>
      <c r="H509" s="305"/>
      <c r="I509" s="23" t="b">
        <v>1</v>
      </c>
      <c r="J509" s="29"/>
    </row>
    <row r="510" spans="1:13">
      <c r="A510" s="151"/>
      <c r="B510" s="139"/>
      <c r="C510" s="99"/>
      <c r="D510" s="96"/>
      <c r="E510" s="24"/>
      <c r="F510" s="99"/>
      <c r="G510" s="98"/>
      <c r="H510" s="306"/>
      <c r="I510" s="23" t="b">
        <v>1</v>
      </c>
      <c r="J510" s="29"/>
    </row>
    <row r="511" spans="1:13">
      <c r="A511" s="151"/>
      <c r="B511" s="139"/>
      <c r="C511" s="99"/>
      <c r="D511" s="96"/>
      <c r="E511" s="24"/>
      <c r="F511" s="99"/>
      <c r="G511" s="98"/>
      <c r="H511" s="306"/>
      <c r="I511" s="23" t="b">
        <v>1</v>
      </c>
      <c r="J511" s="29"/>
    </row>
    <row r="512" spans="1:13">
      <c r="A512" s="151"/>
      <c r="B512" s="140"/>
      <c r="C512" s="99"/>
      <c r="D512" s="96"/>
      <c r="E512" s="24"/>
      <c r="F512" s="99"/>
      <c r="G512" s="98"/>
      <c r="H512" s="306"/>
      <c r="I512" s="23" t="b">
        <v>1</v>
      </c>
      <c r="J512" s="29"/>
    </row>
    <row r="513" spans="1:13">
      <c r="A513" s="151"/>
      <c r="B513" s="139"/>
      <c r="C513" s="99"/>
      <c r="D513" s="96"/>
      <c r="E513" s="24"/>
      <c r="F513" s="99"/>
      <c r="G513" s="98"/>
      <c r="H513" s="306"/>
      <c r="I513" s="23" t="b">
        <v>1</v>
      </c>
      <c r="J513" s="29"/>
    </row>
    <row r="514" spans="1:13">
      <c r="A514" s="151"/>
      <c r="B514" s="140"/>
      <c r="C514" s="99"/>
      <c r="D514" s="96"/>
      <c r="E514" s="24"/>
      <c r="F514" s="99"/>
      <c r="G514" s="98"/>
      <c r="H514" s="306"/>
      <c r="I514" s="23" t="b">
        <v>1</v>
      </c>
      <c r="J514" s="29"/>
    </row>
    <row r="515" spans="1:13">
      <c r="A515" s="151"/>
      <c r="B515" s="140"/>
      <c r="C515" s="99"/>
      <c r="D515" s="96"/>
      <c r="E515" s="24"/>
      <c r="F515" s="99"/>
      <c r="G515" s="98"/>
      <c r="H515" s="306"/>
      <c r="I515" s="23" t="b">
        <v>1</v>
      </c>
      <c r="J515" s="29"/>
    </row>
    <row r="516" spans="1:13">
      <c r="A516" s="151"/>
      <c r="B516" s="140"/>
      <c r="C516" s="99"/>
      <c r="D516" s="96"/>
      <c r="E516" s="24"/>
      <c r="F516" s="99"/>
      <c r="G516" s="98"/>
      <c r="H516" s="306"/>
      <c r="I516" s="23" t="b">
        <v>1</v>
      </c>
      <c r="J516" s="29"/>
    </row>
    <row r="517" spans="1:13">
      <c r="A517" s="149" t="s">
        <v>185</v>
      </c>
      <c r="B517" s="296" t="s">
        <v>69</v>
      </c>
      <c r="C517" s="58" t="s">
        <v>17</v>
      </c>
      <c r="D517" s="311">
        <v>15</v>
      </c>
      <c r="E517" s="297" t="s">
        <v>814</v>
      </c>
      <c r="F517" s="297" t="s">
        <v>345</v>
      </c>
      <c r="G517" s="318">
        <v>8</v>
      </c>
      <c r="H517" s="305">
        <v>8</v>
      </c>
      <c r="I517" s="23" t="b">
        <v>1</v>
      </c>
      <c r="J517" s="29"/>
      <c r="L517" s="20" t="b">
        <v>1</v>
      </c>
    </row>
    <row r="518" spans="1:13">
      <c r="A518" s="147" t="s">
        <v>185</v>
      </c>
      <c r="B518" s="82" t="s">
        <v>77</v>
      </c>
      <c r="C518" s="27" t="s">
        <v>17</v>
      </c>
      <c r="D518" s="92">
        <v>15</v>
      </c>
      <c r="E518" s="24" t="s">
        <v>815</v>
      </c>
      <c r="F518" s="24" t="s">
        <v>347</v>
      </c>
      <c r="G518" s="319">
        <v>9</v>
      </c>
      <c r="H518" s="306">
        <v>9</v>
      </c>
      <c r="I518" s="23" t="b">
        <v>1</v>
      </c>
      <c r="J518" s="29"/>
      <c r="L518" s="20" t="b">
        <v>1</v>
      </c>
    </row>
    <row r="519" spans="1:13">
      <c r="A519" s="147" t="s">
        <v>185</v>
      </c>
      <c r="B519" s="82" t="s">
        <v>18</v>
      </c>
      <c r="C519" s="27" t="s">
        <v>17</v>
      </c>
      <c r="D519" s="92">
        <v>15</v>
      </c>
      <c r="E519" s="24" t="s">
        <v>816</v>
      </c>
      <c r="F519" s="24" t="s">
        <v>349</v>
      </c>
      <c r="G519" s="319">
        <v>7</v>
      </c>
      <c r="H519" s="306">
        <v>7</v>
      </c>
      <c r="I519" s="23" t="b">
        <v>1</v>
      </c>
      <c r="J519" s="29"/>
      <c r="L519" s="20" t="b">
        <v>1</v>
      </c>
    </row>
    <row r="520" spans="1:13">
      <c r="A520" s="147" t="s">
        <v>185</v>
      </c>
      <c r="B520" s="137" t="s">
        <v>78</v>
      </c>
      <c r="C520" s="27" t="s">
        <v>17</v>
      </c>
      <c r="D520" s="92">
        <v>15</v>
      </c>
      <c r="E520" s="24" t="s">
        <v>817</v>
      </c>
      <c r="F520" s="24" t="s">
        <v>351</v>
      </c>
      <c r="G520" s="319">
        <v>9</v>
      </c>
      <c r="H520" s="306">
        <v>9</v>
      </c>
      <c r="I520" s="23" t="b">
        <v>1</v>
      </c>
      <c r="J520" s="29"/>
      <c r="L520" s="20" t="b">
        <v>1</v>
      </c>
    </row>
    <row r="521" spans="1:13">
      <c r="A521" s="147" t="s">
        <v>185</v>
      </c>
      <c r="B521" s="82" t="s">
        <v>79</v>
      </c>
      <c r="C521" s="27" t="s">
        <v>17</v>
      </c>
      <c r="D521" s="92">
        <v>15</v>
      </c>
      <c r="E521" s="24" t="s">
        <v>818</v>
      </c>
      <c r="F521" s="24" t="s">
        <v>353</v>
      </c>
      <c r="G521" s="319">
        <v>13</v>
      </c>
      <c r="H521" s="306">
        <v>13</v>
      </c>
      <c r="I521" s="23" t="b">
        <v>1</v>
      </c>
      <c r="J521" s="29"/>
      <c r="L521" s="20" t="b">
        <v>1</v>
      </c>
    </row>
    <row r="522" spans="1:13">
      <c r="A522" s="147" t="s">
        <v>185</v>
      </c>
      <c r="B522" s="137"/>
      <c r="C522" s="27" t="s">
        <v>17</v>
      </c>
      <c r="D522" s="92">
        <v>15</v>
      </c>
      <c r="E522" s="24" t="s">
        <v>819</v>
      </c>
      <c r="F522" s="24" t="s">
        <v>185</v>
      </c>
      <c r="G522" s="319" t="e">
        <v>#N/A</v>
      </c>
      <c r="H522" s="306" t="e">
        <v>#N/A</v>
      </c>
      <c r="I522" s="23" t="e">
        <v>#N/A</v>
      </c>
      <c r="J522" s="29"/>
      <c r="L522" s="20" t="e">
        <v>#N/A</v>
      </c>
    </row>
    <row r="523" spans="1:13">
      <c r="A523" s="147" t="s">
        <v>185</v>
      </c>
      <c r="B523" s="137" t="s">
        <v>80</v>
      </c>
      <c r="C523" s="27" t="s">
        <v>17</v>
      </c>
      <c r="D523" s="92">
        <v>15</v>
      </c>
      <c r="E523" s="24" t="s">
        <v>820</v>
      </c>
      <c r="F523" s="24" t="s">
        <v>356</v>
      </c>
      <c r="G523" s="320">
        <v>22</v>
      </c>
      <c r="H523" s="314">
        <v>22</v>
      </c>
      <c r="I523" s="23" t="b">
        <v>1</v>
      </c>
      <c r="J523" s="93" t="s">
        <v>136</v>
      </c>
      <c r="L523" s="20" t="e">
        <v>#N/A</v>
      </c>
      <c r="M523" s="20" t="b">
        <v>1</v>
      </c>
    </row>
    <row r="524" spans="1:13">
      <c r="A524" s="148" t="s">
        <v>185</v>
      </c>
      <c r="B524" s="293" t="s">
        <v>81</v>
      </c>
      <c r="C524" s="59" t="s">
        <v>17</v>
      </c>
      <c r="D524" s="310">
        <v>15</v>
      </c>
      <c r="E524" s="294" t="s">
        <v>821</v>
      </c>
      <c r="F524" s="294" t="s">
        <v>358</v>
      </c>
      <c r="G524" s="321">
        <v>1</v>
      </c>
      <c r="H524" s="315">
        <v>1</v>
      </c>
      <c r="I524" s="23" t="b">
        <v>1</v>
      </c>
      <c r="J524" s="93" t="s">
        <v>132</v>
      </c>
      <c r="L524" s="20" t="e">
        <v>#N/A</v>
      </c>
      <c r="M524" s="20" t="b">
        <v>1</v>
      </c>
    </row>
    <row r="525" spans="1:13">
      <c r="A525" s="300" t="s">
        <v>149</v>
      </c>
      <c r="B525" s="296" t="s">
        <v>69</v>
      </c>
      <c r="C525" s="58" t="s">
        <v>17</v>
      </c>
      <c r="D525" s="311">
        <v>15</v>
      </c>
      <c r="E525" s="297" t="s">
        <v>822</v>
      </c>
      <c r="F525" s="297" t="s">
        <v>465</v>
      </c>
      <c r="G525" s="318">
        <v>13</v>
      </c>
      <c r="H525" s="305">
        <v>13</v>
      </c>
      <c r="I525" s="23" t="b">
        <v>1</v>
      </c>
      <c r="J525" s="29"/>
      <c r="L525" s="23" t="b">
        <v>1</v>
      </c>
    </row>
    <row r="526" spans="1:13">
      <c r="A526" s="146" t="s">
        <v>149</v>
      </c>
      <c r="B526" s="82" t="s">
        <v>77</v>
      </c>
      <c r="C526" s="27" t="s">
        <v>17</v>
      </c>
      <c r="D526" s="92">
        <v>15</v>
      </c>
      <c r="E526" s="24" t="s">
        <v>823</v>
      </c>
      <c r="F526" s="24" t="s">
        <v>467</v>
      </c>
      <c r="G526" s="319">
        <v>14</v>
      </c>
      <c r="H526" s="306">
        <v>14</v>
      </c>
      <c r="I526" s="23" t="b">
        <v>1</v>
      </c>
      <c r="J526" s="29"/>
      <c r="L526" s="23" t="b">
        <v>1</v>
      </c>
    </row>
    <row r="527" spans="1:13">
      <c r="A527" s="146" t="s">
        <v>149</v>
      </c>
      <c r="B527" s="82" t="s">
        <v>18</v>
      </c>
      <c r="C527" s="27" t="s">
        <v>17</v>
      </c>
      <c r="D527" s="92">
        <v>15</v>
      </c>
      <c r="E527" s="24" t="s">
        <v>824</v>
      </c>
      <c r="F527" s="24" t="s">
        <v>469</v>
      </c>
      <c r="G527" s="319">
        <v>9</v>
      </c>
      <c r="H527" s="306">
        <v>9</v>
      </c>
      <c r="I527" s="23" t="b">
        <v>1</v>
      </c>
      <c r="J527" s="29"/>
      <c r="L527" s="23" t="b">
        <v>1</v>
      </c>
    </row>
    <row r="528" spans="1:13">
      <c r="A528" s="146" t="s">
        <v>149</v>
      </c>
      <c r="B528" s="301" t="s">
        <v>78</v>
      </c>
      <c r="C528" s="27" t="s">
        <v>17</v>
      </c>
      <c r="D528" s="92">
        <v>15</v>
      </c>
      <c r="E528" s="24" t="s">
        <v>825</v>
      </c>
      <c r="F528" s="24" t="s">
        <v>471</v>
      </c>
      <c r="G528" s="319">
        <v>19</v>
      </c>
      <c r="H528" s="306">
        <v>19</v>
      </c>
      <c r="I528" s="23" t="b">
        <v>1</v>
      </c>
      <c r="J528" s="29"/>
      <c r="L528" s="23" t="b">
        <v>1</v>
      </c>
    </row>
    <row r="529" spans="1:13">
      <c r="A529" s="146" t="s">
        <v>149</v>
      </c>
      <c r="B529" s="82" t="s">
        <v>79</v>
      </c>
      <c r="C529" s="27" t="s">
        <v>17</v>
      </c>
      <c r="D529" s="92">
        <v>15</v>
      </c>
      <c r="E529" s="24" t="s">
        <v>826</v>
      </c>
      <c r="F529" s="24" t="s">
        <v>473</v>
      </c>
      <c r="G529" s="319">
        <v>16</v>
      </c>
      <c r="H529" s="306">
        <v>16</v>
      </c>
      <c r="I529" s="23" t="b">
        <v>1</v>
      </c>
      <c r="J529" s="29"/>
      <c r="L529" s="23" t="b">
        <v>1</v>
      </c>
    </row>
    <row r="530" spans="1:13">
      <c r="A530" s="146" t="s">
        <v>149</v>
      </c>
      <c r="B530" s="301"/>
      <c r="C530" s="27" t="s">
        <v>17</v>
      </c>
      <c r="D530" s="92">
        <v>15</v>
      </c>
      <c r="E530" s="24" t="s">
        <v>827</v>
      </c>
      <c r="F530" s="24" t="s">
        <v>149</v>
      </c>
      <c r="G530" s="319" t="e">
        <v>#N/A</v>
      </c>
      <c r="H530" s="306" t="e">
        <v>#N/A</v>
      </c>
      <c r="I530" s="23" t="e">
        <v>#N/A</v>
      </c>
      <c r="J530" s="29"/>
      <c r="L530" s="23" t="e">
        <v>#N/A</v>
      </c>
    </row>
    <row r="531" spans="1:13">
      <c r="A531" s="146" t="s">
        <v>149</v>
      </c>
      <c r="B531" s="301" t="s">
        <v>80</v>
      </c>
      <c r="C531" s="27" t="s">
        <v>17</v>
      </c>
      <c r="D531" s="92">
        <v>15</v>
      </c>
      <c r="E531" s="24" t="s">
        <v>828</v>
      </c>
      <c r="F531" s="24" t="s">
        <v>476</v>
      </c>
      <c r="G531" s="319">
        <v>26</v>
      </c>
      <c r="H531" s="314">
        <v>26</v>
      </c>
      <c r="I531" s="23" t="b">
        <v>1</v>
      </c>
      <c r="J531" s="97" t="s">
        <v>130</v>
      </c>
      <c r="L531" s="23" t="e">
        <v>#N/A</v>
      </c>
      <c r="M531" s="20" t="b">
        <v>1</v>
      </c>
    </row>
    <row r="532" spans="1:13">
      <c r="A532" s="146" t="s">
        <v>149</v>
      </c>
      <c r="B532" s="301" t="s">
        <v>81</v>
      </c>
      <c r="C532" s="27" t="s">
        <v>17</v>
      </c>
      <c r="D532" s="92">
        <v>15</v>
      </c>
      <c r="E532" s="24" t="s">
        <v>829</v>
      </c>
      <c r="F532" s="24" t="s">
        <v>478</v>
      </c>
      <c r="G532" s="319">
        <v>0</v>
      </c>
      <c r="H532" s="314">
        <v>0</v>
      </c>
      <c r="I532" s="23" t="b">
        <v>1</v>
      </c>
      <c r="J532" s="97" t="s">
        <v>121</v>
      </c>
      <c r="L532" s="23" t="e">
        <v>#N/A</v>
      </c>
      <c r="M532" s="20" t="b">
        <v>1</v>
      </c>
    </row>
    <row r="533" spans="1:13">
      <c r="A533" s="300" t="s">
        <v>209</v>
      </c>
      <c r="B533" s="296" t="s">
        <v>69</v>
      </c>
      <c r="C533" s="58" t="s">
        <v>17</v>
      </c>
      <c r="D533" s="311">
        <v>15</v>
      </c>
      <c r="E533" s="297" t="s">
        <v>830</v>
      </c>
      <c r="F533" s="297" t="s">
        <v>360</v>
      </c>
      <c r="G533" s="318">
        <v>79</v>
      </c>
      <c r="H533" s="305">
        <v>79</v>
      </c>
      <c r="I533" s="23" t="b">
        <v>1</v>
      </c>
      <c r="J533" s="29"/>
      <c r="L533" s="20" t="b">
        <v>1</v>
      </c>
    </row>
    <row r="534" spans="1:13">
      <c r="A534" s="146" t="s">
        <v>209</v>
      </c>
      <c r="B534" s="82" t="s">
        <v>77</v>
      </c>
      <c r="C534" s="27" t="s">
        <v>17</v>
      </c>
      <c r="D534" s="92">
        <v>15</v>
      </c>
      <c r="E534" s="24" t="s">
        <v>831</v>
      </c>
      <c r="F534" s="24" t="s">
        <v>362</v>
      </c>
      <c r="G534" s="319">
        <v>76</v>
      </c>
      <c r="H534" s="306">
        <v>76</v>
      </c>
      <c r="I534" s="23" t="b">
        <v>1</v>
      </c>
      <c r="J534" s="29"/>
      <c r="L534" s="20" t="b">
        <v>1</v>
      </c>
    </row>
    <row r="535" spans="1:13">
      <c r="A535" s="146" t="s">
        <v>209</v>
      </c>
      <c r="B535" s="82" t="s">
        <v>18</v>
      </c>
      <c r="C535" s="27" t="s">
        <v>17</v>
      </c>
      <c r="D535" s="92">
        <v>15</v>
      </c>
      <c r="E535" s="24" t="s">
        <v>832</v>
      </c>
      <c r="F535" s="24" t="s">
        <v>364</v>
      </c>
      <c r="G535" s="319">
        <v>76</v>
      </c>
      <c r="H535" s="306">
        <v>76</v>
      </c>
      <c r="I535" s="23" t="b">
        <v>1</v>
      </c>
      <c r="J535" s="29"/>
      <c r="L535" s="20" t="b">
        <v>1</v>
      </c>
    </row>
    <row r="536" spans="1:13">
      <c r="A536" s="146" t="s">
        <v>209</v>
      </c>
      <c r="B536" s="301" t="s">
        <v>78</v>
      </c>
      <c r="C536" s="27" t="s">
        <v>17</v>
      </c>
      <c r="D536" s="92">
        <v>15</v>
      </c>
      <c r="E536" s="24" t="s">
        <v>833</v>
      </c>
      <c r="F536" s="24" t="s">
        <v>366</v>
      </c>
      <c r="G536" s="319">
        <v>71</v>
      </c>
      <c r="H536" s="306">
        <v>71</v>
      </c>
      <c r="I536" s="23" t="b">
        <v>1</v>
      </c>
      <c r="J536" s="29"/>
      <c r="L536" s="20" t="b">
        <v>1</v>
      </c>
    </row>
    <row r="537" spans="1:13">
      <c r="A537" s="146" t="s">
        <v>209</v>
      </c>
      <c r="B537" s="82" t="s">
        <v>79</v>
      </c>
      <c r="C537" s="27" t="s">
        <v>17</v>
      </c>
      <c r="D537" s="92">
        <v>15</v>
      </c>
      <c r="E537" s="24" t="s">
        <v>834</v>
      </c>
      <c r="F537" s="24" t="s">
        <v>368</v>
      </c>
      <c r="G537" s="319">
        <v>72</v>
      </c>
      <c r="H537" s="306">
        <v>72</v>
      </c>
      <c r="I537" s="23" t="b">
        <v>1</v>
      </c>
      <c r="J537" s="29"/>
      <c r="L537" s="20" t="b">
        <v>1</v>
      </c>
    </row>
    <row r="538" spans="1:13">
      <c r="A538" s="146" t="s">
        <v>209</v>
      </c>
      <c r="B538" s="301"/>
      <c r="C538" s="27" t="s">
        <v>17</v>
      </c>
      <c r="D538" s="92">
        <v>15</v>
      </c>
      <c r="E538" s="24" t="s">
        <v>835</v>
      </c>
      <c r="F538" s="24" t="s">
        <v>209</v>
      </c>
      <c r="G538" s="319" t="e">
        <v>#N/A</v>
      </c>
      <c r="H538" s="306" t="e">
        <v>#N/A</v>
      </c>
      <c r="I538" s="23" t="e">
        <v>#N/A</v>
      </c>
      <c r="J538" s="29"/>
      <c r="L538" s="20" t="e">
        <v>#N/A</v>
      </c>
    </row>
    <row r="539" spans="1:13">
      <c r="A539" s="146" t="s">
        <v>209</v>
      </c>
      <c r="B539" s="301" t="s">
        <v>80</v>
      </c>
      <c r="C539" s="27" t="s">
        <v>17</v>
      </c>
      <c r="D539" s="92">
        <v>15</v>
      </c>
      <c r="E539" s="24" t="s">
        <v>836</v>
      </c>
      <c r="F539" s="24" t="s">
        <v>371</v>
      </c>
      <c r="G539" s="319">
        <v>91</v>
      </c>
      <c r="H539" s="314">
        <v>91</v>
      </c>
      <c r="I539" s="23" t="e">
        <v>#REF!</v>
      </c>
      <c r="J539" s="97" t="s">
        <v>120</v>
      </c>
      <c r="L539" s="20" t="e">
        <v>#N/A</v>
      </c>
      <c r="M539" s="20" t="b">
        <v>1</v>
      </c>
    </row>
    <row r="540" spans="1:13">
      <c r="A540" s="302" t="s">
        <v>209</v>
      </c>
      <c r="B540" s="303" t="s">
        <v>81</v>
      </c>
      <c r="C540" s="59" t="s">
        <v>17</v>
      </c>
      <c r="D540" s="310">
        <v>15</v>
      </c>
      <c r="E540" s="294" t="s">
        <v>837</v>
      </c>
      <c r="F540" s="294" t="s">
        <v>374</v>
      </c>
      <c r="G540" s="322">
        <v>68</v>
      </c>
      <c r="H540" s="315">
        <v>68</v>
      </c>
      <c r="I540" s="23" t="e">
        <v>#REF!</v>
      </c>
      <c r="J540" s="97" t="s">
        <v>140</v>
      </c>
      <c r="L540" s="20" t="e">
        <v>#N/A</v>
      </c>
      <c r="M540" s="20" t="b">
        <v>1</v>
      </c>
    </row>
    <row r="541" spans="1:13">
      <c r="A541" s="149" t="s">
        <v>31</v>
      </c>
      <c r="B541" s="296" t="s">
        <v>69</v>
      </c>
      <c r="C541" s="58" t="s">
        <v>17</v>
      </c>
      <c r="D541" s="311">
        <v>15</v>
      </c>
      <c r="E541" s="297" t="s">
        <v>838</v>
      </c>
      <c r="F541" s="297" t="s">
        <v>376</v>
      </c>
      <c r="G541" s="318">
        <v>11</v>
      </c>
      <c r="H541" s="305">
        <v>11</v>
      </c>
      <c r="I541" s="23" t="b">
        <v>1</v>
      </c>
      <c r="J541" s="29"/>
      <c r="L541" s="23" t="b">
        <v>1</v>
      </c>
    </row>
    <row r="542" spans="1:13">
      <c r="A542" s="147" t="s">
        <v>31</v>
      </c>
      <c r="B542" s="82" t="s">
        <v>77</v>
      </c>
      <c r="C542" s="27" t="s">
        <v>17</v>
      </c>
      <c r="D542" s="92">
        <v>15</v>
      </c>
      <c r="E542" s="24" t="s">
        <v>839</v>
      </c>
      <c r="F542" s="24" t="s">
        <v>378</v>
      </c>
      <c r="G542" s="319">
        <v>11</v>
      </c>
      <c r="H542" s="305">
        <v>11</v>
      </c>
      <c r="I542" s="23" t="b">
        <v>1</v>
      </c>
      <c r="J542" s="29"/>
      <c r="L542" s="23" t="b">
        <v>1</v>
      </c>
    </row>
    <row r="543" spans="1:13">
      <c r="A543" s="147" t="s">
        <v>31</v>
      </c>
      <c r="B543" s="82" t="s">
        <v>18</v>
      </c>
      <c r="C543" s="27" t="s">
        <v>17</v>
      </c>
      <c r="D543" s="92">
        <v>15</v>
      </c>
      <c r="E543" s="24" t="s">
        <v>840</v>
      </c>
      <c r="F543" s="24" t="s">
        <v>380</v>
      </c>
      <c r="G543" s="319">
        <v>9</v>
      </c>
      <c r="H543" s="305">
        <v>9</v>
      </c>
      <c r="I543" s="23" t="b">
        <v>1</v>
      </c>
      <c r="J543" s="29"/>
      <c r="L543" s="23" t="b">
        <v>1</v>
      </c>
    </row>
    <row r="544" spans="1:13">
      <c r="A544" s="147" t="s">
        <v>31</v>
      </c>
      <c r="B544" s="137" t="s">
        <v>78</v>
      </c>
      <c r="C544" s="27" t="s">
        <v>17</v>
      </c>
      <c r="D544" s="92">
        <v>15</v>
      </c>
      <c r="E544" s="24" t="s">
        <v>841</v>
      </c>
      <c r="F544" s="24" t="s">
        <v>382</v>
      </c>
      <c r="G544" s="319">
        <v>9</v>
      </c>
      <c r="H544" s="305">
        <v>9</v>
      </c>
      <c r="I544" s="23" t="b">
        <v>1</v>
      </c>
      <c r="J544" s="29"/>
      <c r="L544" s="23" t="b">
        <v>1</v>
      </c>
    </row>
    <row r="545" spans="1:13">
      <c r="A545" s="147" t="s">
        <v>31</v>
      </c>
      <c r="B545" s="82" t="s">
        <v>79</v>
      </c>
      <c r="C545" s="27" t="s">
        <v>17</v>
      </c>
      <c r="D545" s="92">
        <v>15</v>
      </c>
      <c r="E545" s="24" t="s">
        <v>842</v>
      </c>
      <c r="F545" s="24" t="s">
        <v>384</v>
      </c>
      <c r="G545" s="319">
        <v>8</v>
      </c>
      <c r="H545" s="305">
        <v>8</v>
      </c>
      <c r="I545" s="23" t="b">
        <v>1</v>
      </c>
      <c r="J545" s="29"/>
      <c r="L545" s="23" t="b">
        <v>1</v>
      </c>
    </row>
    <row r="546" spans="1:13">
      <c r="A546" s="147" t="s">
        <v>31</v>
      </c>
      <c r="B546" s="137"/>
      <c r="C546" s="27" t="s">
        <v>17</v>
      </c>
      <c r="D546" s="92">
        <v>15</v>
      </c>
      <c r="E546" s="24" t="s">
        <v>843</v>
      </c>
      <c r="F546" s="24" t="s">
        <v>31</v>
      </c>
      <c r="G546" s="319" t="e">
        <v>#N/A</v>
      </c>
      <c r="H546" s="305" t="e">
        <v>#N/A</v>
      </c>
      <c r="I546" s="23" t="e">
        <v>#N/A</v>
      </c>
      <c r="J546" s="29"/>
      <c r="L546" s="23" t="e">
        <v>#N/A</v>
      </c>
    </row>
    <row r="547" spans="1:13">
      <c r="A547" s="147" t="s">
        <v>31</v>
      </c>
      <c r="B547" s="137" t="s">
        <v>80</v>
      </c>
      <c r="C547" s="27" t="s">
        <v>17</v>
      </c>
      <c r="D547" s="92">
        <v>15</v>
      </c>
      <c r="E547" s="24" t="s">
        <v>844</v>
      </c>
      <c r="F547" s="24" t="s">
        <v>387</v>
      </c>
      <c r="G547" s="320">
        <v>22</v>
      </c>
      <c r="H547" s="314">
        <v>22</v>
      </c>
      <c r="I547" s="23" t="b">
        <v>1</v>
      </c>
      <c r="J547" s="93" t="s">
        <v>141</v>
      </c>
      <c r="L547" s="23" t="e">
        <v>#N/A</v>
      </c>
      <c r="M547" s="20" t="b">
        <v>1</v>
      </c>
    </row>
    <row r="548" spans="1:13">
      <c r="A548" s="148" t="s">
        <v>31</v>
      </c>
      <c r="B548" s="293" t="s">
        <v>81</v>
      </c>
      <c r="C548" s="59" t="s">
        <v>17</v>
      </c>
      <c r="D548" s="310">
        <v>15</v>
      </c>
      <c r="E548" s="294" t="s">
        <v>845</v>
      </c>
      <c r="F548" s="294" t="s">
        <v>389</v>
      </c>
      <c r="G548" s="321">
        <v>5</v>
      </c>
      <c r="H548" s="315">
        <v>5</v>
      </c>
      <c r="I548" s="23" t="b">
        <v>1</v>
      </c>
      <c r="J548" s="214" t="s">
        <v>846</v>
      </c>
      <c r="L548" s="23" t="e">
        <v>#N/A</v>
      </c>
      <c r="M548" s="20" t="b">
        <v>1</v>
      </c>
    </row>
    <row r="549" spans="1:13">
      <c r="A549" s="151"/>
      <c r="B549" s="138"/>
      <c r="C549" s="99"/>
      <c r="D549" s="96"/>
      <c r="E549" s="24"/>
      <c r="F549" s="99"/>
      <c r="G549" s="98"/>
      <c r="H549" s="306"/>
      <c r="I549" s="23" t="b">
        <v>1</v>
      </c>
      <c r="J549" s="29"/>
    </row>
    <row r="550" spans="1:13">
      <c r="A550" s="151"/>
      <c r="B550" s="139"/>
      <c r="C550" s="99"/>
      <c r="D550" s="96"/>
      <c r="E550" s="24"/>
      <c r="F550" s="99"/>
      <c r="G550" s="98"/>
      <c r="H550" s="306"/>
      <c r="I550" s="23" t="b">
        <v>1</v>
      </c>
      <c r="J550" s="29"/>
    </row>
    <row r="551" spans="1:13">
      <c r="A551" s="151"/>
      <c r="B551" s="139"/>
      <c r="C551" s="99"/>
      <c r="D551" s="96"/>
      <c r="E551" s="24"/>
      <c r="F551" s="99"/>
      <c r="G551" s="98"/>
      <c r="H551" s="306"/>
      <c r="I551" s="23" t="b">
        <v>1</v>
      </c>
      <c r="J551" s="29"/>
    </row>
    <row r="552" spans="1:13">
      <c r="A552" s="151"/>
      <c r="B552" s="140"/>
      <c r="C552" s="99"/>
      <c r="D552" s="96"/>
      <c r="E552" s="24"/>
      <c r="F552" s="99"/>
      <c r="G552" s="98"/>
      <c r="H552" s="306"/>
      <c r="I552" s="23" t="b">
        <v>1</v>
      </c>
      <c r="J552" s="29"/>
    </row>
    <row r="553" spans="1:13">
      <c r="A553" s="151"/>
      <c r="B553" s="139"/>
      <c r="C553" s="99"/>
      <c r="D553" s="96"/>
      <c r="E553" s="24"/>
      <c r="F553" s="99"/>
      <c r="G553" s="98"/>
      <c r="H553" s="306"/>
      <c r="I553" s="23" t="b">
        <v>1</v>
      </c>
      <c r="J553" s="29"/>
    </row>
    <row r="554" spans="1:13">
      <c r="A554" s="151"/>
      <c r="B554" s="140"/>
      <c r="C554" s="99"/>
      <c r="D554" s="96"/>
      <c r="E554" s="24"/>
      <c r="F554" s="99"/>
      <c r="G554" s="98"/>
      <c r="H554" s="306"/>
      <c r="I554" s="23" t="b">
        <v>1</v>
      </c>
      <c r="J554" s="29"/>
    </row>
    <row r="555" spans="1:13">
      <c r="A555" s="151"/>
      <c r="B555" s="140"/>
      <c r="C555" s="99"/>
      <c r="D555" s="96"/>
      <c r="E555" s="24"/>
      <c r="F555" s="99"/>
      <c r="G555" s="98"/>
      <c r="H555" s="306"/>
      <c r="I555" s="23" t="b">
        <v>1</v>
      </c>
      <c r="J555" s="29"/>
    </row>
    <row r="556" spans="1:13" ht="15.75" thickBot="1">
      <c r="A556" s="153"/>
      <c r="B556" s="141"/>
      <c r="C556" s="101"/>
      <c r="D556" s="142"/>
      <c r="E556" s="133"/>
      <c r="F556" s="101"/>
      <c r="G556" s="328"/>
      <c r="H556" s="308"/>
      <c r="I556" s="31" t="b">
        <v>1</v>
      </c>
      <c r="J556" s="32"/>
    </row>
    <row r="557" spans="1:13">
      <c r="B557" s="22"/>
      <c r="C557" s="22"/>
      <c r="D557" s="22"/>
      <c r="G557" s="22"/>
    </row>
    <row r="558" spans="1:13">
      <c r="B558" s="22"/>
      <c r="C558" s="22"/>
      <c r="D558" s="22"/>
      <c r="G558" s="22"/>
    </row>
    <row r="559" spans="1:13">
      <c r="B559" s="22"/>
      <c r="C559" s="22"/>
      <c r="D559" s="22"/>
      <c r="G559" s="22"/>
    </row>
    <row r="560" spans="1:13">
      <c r="B560" s="22"/>
      <c r="C560" s="22"/>
      <c r="D560" s="22"/>
      <c r="G560" s="22"/>
    </row>
    <row r="561" spans="2:7">
      <c r="B561" s="22"/>
      <c r="C561" s="22"/>
      <c r="D561" s="22"/>
      <c r="G561" s="22"/>
    </row>
    <row r="562" spans="2:7">
      <c r="B562" s="22"/>
      <c r="C562" s="22"/>
      <c r="D562" s="22"/>
      <c r="G562" s="22"/>
    </row>
    <row r="563" spans="2:7">
      <c r="B563" s="22"/>
      <c r="C563" s="22"/>
      <c r="D563" s="22"/>
      <c r="G563" s="22"/>
    </row>
    <row r="564" spans="2:7">
      <c r="B564" s="22"/>
      <c r="C564" s="22"/>
      <c r="D564" s="22"/>
      <c r="G564" s="22"/>
    </row>
    <row r="565" spans="2:7">
      <c r="B565" s="22"/>
      <c r="C565" s="22"/>
      <c r="D565" s="22"/>
      <c r="G565" s="22"/>
    </row>
    <row r="566" spans="2:7">
      <c r="B566" s="22"/>
      <c r="C566" s="22"/>
      <c r="D566" s="22"/>
      <c r="G566" s="22"/>
    </row>
    <row r="567" spans="2:7">
      <c r="B567" s="22"/>
      <c r="C567" s="22"/>
      <c r="D567" s="22"/>
      <c r="G567" s="22"/>
    </row>
    <row r="568" spans="2:7">
      <c r="B568" s="22"/>
      <c r="C568" s="22"/>
      <c r="D568" s="22"/>
      <c r="G568" s="22"/>
    </row>
    <row r="569" spans="2:7">
      <c r="B569" s="22"/>
      <c r="C569" s="22"/>
      <c r="D569" s="22"/>
      <c r="G569" s="22"/>
    </row>
    <row r="570" spans="2:7">
      <c r="B570" s="22"/>
      <c r="C570" s="22"/>
      <c r="D570" s="22"/>
      <c r="G570" s="22"/>
    </row>
    <row r="571" spans="2:7">
      <c r="B571" s="22"/>
      <c r="C571" s="22"/>
      <c r="D571" s="22"/>
      <c r="G571" s="22"/>
    </row>
    <row r="572" spans="2:7">
      <c r="B572" s="22"/>
      <c r="C572" s="22"/>
      <c r="D572" s="22"/>
      <c r="G572" s="22"/>
    </row>
    <row r="573" spans="2:7">
      <c r="B573" s="22"/>
      <c r="C573" s="22"/>
      <c r="D573" s="22"/>
      <c r="G573" s="22"/>
    </row>
    <row r="574" spans="2:7">
      <c r="B574" s="22"/>
      <c r="C574" s="22"/>
      <c r="D574" s="22"/>
      <c r="G574" s="22"/>
    </row>
    <row r="575" spans="2:7">
      <c r="B575" s="22"/>
      <c r="C575" s="22"/>
      <c r="D575" s="22"/>
      <c r="G575" s="22"/>
    </row>
    <row r="576" spans="2:7">
      <c r="B576" s="22"/>
      <c r="C576" s="22"/>
      <c r="D576" s="22"/>
      <c r="G576" s="22"/>
    </row>
    <row r="577" spans="2:7">
      <c r="B577" s="22"/>
      <c r="C577" s="22"/>
      <c r="D577" s="22"/>
      <c r="G577" s="22"/>
    </row>
    <row r="578" spans="2:7">
      <c r="B578" s="22"/>
      <c r="C578" s="22"/>
      <c r="D578" s="22"/>
      <c r="G578" s="22"/>
    </row>
    <row r="579" spans="2:7">
      <c r="B579" s="22"/>
      <c r="C579" s="22"/>
      <c r="D579" s="22"/>
      <c r="G579" s="22"/>
    </row>
    <row r="580" spans="2:7">
      <c r="B580" s="22"/>
      <c r="C580" s="22"/>
      <c r="D580" s="22"/>
      <c r="G580" s="22"/>
    </row>
    <row r="581" spans="2:7">
      <c r="B581" s="22"/>
      <c r="C581" s="22"/>
      <c r="D581" s="22"/>
      <c r="G581" s="22"/>
    </row>
    <row r="582" spans="2:7">
      <c r="B582" s="22"/>
      <c r="C582" s="22"/>
      <c r="D582" s="22"/>
      <c r="G582" s="22"/>
    </row>
    <row r="583" spans="2:7">
      <c r="B583" s="22"/>
      <c r="C583" s="22"/>
      <c r="D583" s="22"/>
      <c r="G583" s="22"/>
    </row>
    <row r="584" spans="2:7">
      <c r="B584" s="22"/>
      <c r="C584" s="22"/>
      <c r="D584" s="22"/>
      <c r="G584" s="22"/>
    </row>
    <row r="585" spans="2:7">
      <c r="B585" s="22"/>
      <c r="C585" s="22"/>
      <c r="D585" s="22"/>
      <c r="G585" s="22"/>
    </row>
    <row r="586" spans="2:7">
      <c r="B586" s="22"/>
      <c r="C586" s="22"/>
      <c r="D586" s="22"/>
      <c r="G586" s="22"/>
    </row>
    <row r="587" spans="2:7">
      <c r="B587" s="22"/>
      <c r="C587" s="22"/>
      <c r="D587" s="22"/>
      <c r="G587" s="22"/>
    </row>
    <row r="588" spans="2:7">
      <c r="B588" s="22"/>
      <c r="C588" s="22"/>
      <c r="D588" s="22"/>
      <c r="G588" s="22"/>
    </row>
    <row r="589" spans="2:7">
      <c r="B589" s="22"/>
      <c r="C589" s="22"/>
      <c r="D589" s="22"/>
      <c r="G589" s="22"/>
    </row>
    <row r="590" spans="2:7">
      <c r="B590" s="22"/>
      <c r="C590" s="22"/>
      <c r="D590" s="22"/>
      <c r="G590" s="22"/>
    </row>
    <row r="591" spans="2:7">
      <c r="B591" s="22"/>
      <c r="C591" s="22"/>
      <c r="D591" s="22"/>
      <c r="G591" s="22"/>
    </row>
    <row r="592" spans="2:7">
      <c r="B592" s="22"/>
      <c r="C592" s="22"/>
      <c r="D592" s="22"/>
      <c r="G592" s="22"/>
    </row>
    <row r="593" spans="2:7">
      <c r="B593" s="22"/>
      <c r="C593" s="22"/>
      <c r="D593" s="22"/>
      <c r="G593" s="22"/>
    </row>
    <row r="594" spans="2:7">
      <c r="B594" s="22"/>
      <c r="C594" s="22"/>
      <c r="D594" s="22"/>
      <c r="G594" s="22"/>
    </row>
    <row r="595" spans="2:7">
      <c r="B595" s="22"/>
      <c r="C595" s="22"/>
      <c r="D595" s="22"/>
      <c r="G595" s="22"/>
    </row>
    <row r="596" spans="2:7">
      <c r="B596" s="22"/>
      <c r="C596" s="22"/>
      <c r="D596" s="22"/>
      <c r="G596" s="22"/>
    </row>
    <row r="597" spans="2:7">
      <c r="B597" s="22"/>
      <c r="C597" s="22"/>
      <c r="D597" s="22"/>
      <c r="G597" s="22"/>
    </row>
    <row r="598" spans="2:7">
      <c r="B598" s="22"/>
      <c r="C598" s="22"/>
      <c r="D598" s="22"/>
      <c r="G598" s="22"/>
    </row>
    <row r="599" spans="2:7">
      <c r="B599" s="22"/>
      <c r="C599" s="22"/>
      <c r="D599" s="22"/>
      <c r="G599" s="22"/>
    </row>
    <row r="600" spans="2:7">
      <c r="B600" s="22"/>
      <c r="C600" s="22"/>
      <c r="D600" s="22"/>
      <c r="G600" s="22"/>
    </row>
    <row r="601" spans="2:7">
      <c r="B601" s="22"/>
      <c r="C601" s="22"/>
      <c r="D601" s="22"/>
      <c r="G601" s="22"/>
    </row>
    <row r="602" spans="2:7">
      <c r="B602" s="22"/>
      <c r="C602" s="22"/>
      <c r="D602" s="22"/>
      <c r="G602" s="22"/>
    </row>
    <row r="603" spans="2:7">
      <c r="B603" s="22"/>
      <c r="C603" s="22"/>
      <c r="D603" s="22"/>
      <c r="G603" s="22"/>
    </row>
    <row r="604" spans="2:7">
      <c r="B604" s="22"/>
      <c r="C604" s="22"/>
      <c r="D604" s="22"/>
      <c r="G604" s="22"/>
    </row>
    <row r="605" spans="2:7">
      <c r="B605" s="22"/>
      <c r="C605" s="22"/>
      <c r="D605" s="22"/>
      <c r="G605" s="22"/>
    </row>
    <row r="606" spans="2:7">
      <c r="B606" s="22"/>
      <c r="C606" s="22"/>
      <c r="D606" s="22"/>
      <c r="G606" s="22"/>
    </row>
    <row r="607" spans="2:7">
      <c r="B607" s="22"/>
      <c r="C607" s="22"/>
      <c r="D607" s="22"/>
      <c r="G607" s="22"/>
    </row>
    <row r="608" spans="2:7">
      <c r="B608" s="22"/>
      <c r="C608" s="22"/>
      <c r="D608" s="22"/>
      <c r="G608" s="22"/>
    </row>
    <row r="609" spans="2:7">
      <c r="B609" s="22"/>
      <c r="C609" s="22"/>
      <c r="D609" s="22"/>
      <c r="G609" s="22"/>
    </row>
    <row r="610" spans="2:7">
      <c r="B610" s="22"/>
      <c r="C610" s="22"/>
      <c r="D610" s="22"/>
      <c r="G610" s="22"/>
    </row>
    <row r="611" spans="2:7">
      <c r="B611" s="22"/>
      <c r="C611" s="22"/>
      <c r="D611" s="22"/>
      <c r="G611" s="22"/>
    </row>
    <row r="612" spans="2:7">
      <c r="B612" s="22"/>
      <c r="C612" s="22"/>
      <c r="D612" s="22"/>
      <c r="G612" s="22"/>
    </row>
    <row r="613" spans="2:7">
      <c r="B613" s="22"/>
      <c r="C613" s="22"/>
      <c r="D613" s="22"/>
      <c r="G613" s="22"/>
    </row>
    <row r="614" spans="2:7">
      <c r="B614" s="22"/>
      <c r="C614" s="22"/>
      <c r="D614" s="22"/>
      <c r="G614" s="22"/>
    </row>
    <row r="615" spans="2:7">
      <c r="B615" s="22"/>
      <c r="C615" s="22"/>
      <c r="D615" s="22"/>
      <c r="G615" s="22"/>
    </row>
    <row r="616" spans="2:7">
      <c r="B616" s="22"/>
      <c r="C616" s="22"/>
      <c r="D616" s="22"/>
      <c r="G616" s="22"/>
    </row>
    <row r="617" spans="2:7">
      <c r="B617" s="22"/>
      <c r="C617" s="22"/>
      <c r="D617" s="22"/>
      <c r="G617" s="22"/>
    </row>
    <row r="618" spans="2:7">
      <c r="B618" s="22"/>
      <c r="C618" s="22"/>
      <c r="D618" s="22"/>
      <c r="G618" s="22"/>
    </row>
    <row r="619" spans="2:7">
      <c r="B619" s="22"/>
      <c r="C619" s="22"/>
      <c r="D619" s="22"/>
      <c r="G619" s="22"/>
    </row>
    <row r="620" spans="2:7">
      <c r="B620" s="22"/>
      <c r="C620" s="22"/>
      <c r="D620" s="22"/>
      <c r="G620" s="22"/>
    </row>
    <row r="621" spans="2:7">
      <c r="B621" s="22"/>
      <c r="C621" s="22"/>
      <c r="D621" s="22"/>
      <c r="G621" s="22"/>
    </row>
    <row r="622" spans="2:7">
      <c r="B622" s="22"/>
      <c r="C622" s="22"/>
      <c r="D622" s="22"/>
      <c r="G622" s="22"/>
    </row>
    <row r="623" spans="2:7">
      <c r="B623" s="22"/>
      <c r="C623" s="22"/>
      <c r="D623" s="22"/>
      <c r="G623" s="22"/>
    </row>
    <row r="624" spans="2:7">
      <c r="B624" s="22"/>
      <c r="C624" s="22"/>
      <c r="D624" s="22"/>
      <c r="G624" s="22"/>
    </row>
    <row r="625" spans="2:7">
      <c r="B625" s="22"/>
      <c r="C625" s="22"/>
      <c r="D625" s="22"/>
      <c r="G625" s="22"/>
    </row>
    <row r="626" spans="2:7">
      <c r="B626" s="22"/>
      <c r="C626" s="22"/>
      <c r="D626" s="22"/>
      <c r="G626" s="22"/>
    </row>
    <row r="627" spans="2:7">
      <c r="B627" s="22"/>
      <c r="C627" s="22"/>
      <c r="D627" s="22"/>
      <c r="G627" s="22"/>
    </row>
    <row r="628" spans="2:7">
      <c r="B628" s="22"/>
      <c r="C628" s="22"/>
      <c r="D628" s="22"/>
      <c r="G628" s="22"/>
    </row>
    <row r="629" spans="2:7">
      <c r="B629" s="22"/>
      <c r="C629" s="22"/>
      <c r="D629" s="22"/>
      <c r="G629" s="22"/>
    </row>
    <row r="630" spans="2:7">
      <c r="B630" s="22"/>
      <c r="C630" s="22"/>
      <c r="D630" s="22"/>
      <c r="G630" s="22"/>
    </row>
    <row r="631" spans="2:7">
      <c r="B631" s="22"/>
      <c r="C631" s="22"/>
      <c r="D631" s="22"/>
      <c r="G631" s="22"/>
    </row>
    <row r="632" spans="2:7">
      <c r="B632" s="22"/>
      <c r="C632" s="22"/>
      <c r="D632" s="22"/>
      <c r="G632" s="22"/>
    </row>
    <row r="633" spans="2:7">
      <c r="B633" s="22"/>
      <c r="C633" s="22"/>
      <c r="D633" s="22"/>
      <c r="G633" s="22"/>
    </row>
    <row r="634" spans="2:7">
      <c r="B634" s="22"/>
      <c r="C634" s="22"/>
      <c r="D634" s="22"/>
      <c r="G634" s="22"/>
    </row>
    <row r="635" spans="2:7">
      <c r="B635" s="22"/>
      <c r="C635" s="22"/>
      <c r="D635" s="22"/>
      <c r="G635" s="22"/>
    </row>
    <row r="636" spans="2:7">
      <c r="B636" s="22"/>
      <c r="C636" s="22"/>
      <c r="D636" s="22"/>
      <c r="G636" s="22"/>
    </row>
    <row r="637" spans="2:7">
      <c r="B637" s="22"/>
      <c r="C637" s="22"/>
      <c r="D637" s="22"/>
      <c r="G637" s="22"/>
    </row>
    <row r="638" spans="2:7">
      <c r="B638" s="22"/>
      <c r="C638" s="22"/>
      <c r="D638" s="22"/>
      <c r="G638" s="22"/>
    </row>
    <row r="639" spans="2:7">
      <c r="B639" s="22"/>
      <c r="C639" s="22"/>
      <c r="D639" s="22"/>
      <c r="G639" s="22"/>
    </row>
    <row r="640" spans="2:7">
      <c r="B640" s="22"/>
      <c r="C640" s="22"/>
      <c r="D640" s="22"/>
      <c r="G640" s="22"/>
    </row>
    <row r="641" spans="2:7">
      <c r="B641" s="22"/>
      <c r="C641" s="22"/>
      <c r="D641" s="22"/>
      <c r="G641" s="22"/>
    </row>
    <row r="642" spans="2:7">
      <c r="B642" s="22"/>
      <c r="C642" s="22"/>
      <c r="D642" s="22"/>
      <c r="G642" s="22"/>
    </row>
    <row r="643" spans="2:7">
      <c r="B643" s="22"/>
      <c r="C643" s="22"/>
      <c r="D643" s="22"/>
      <c r="G643" s="22"/>
    </row>
    <row r="644" spans="2:7">
      <c r="B644" s="22"/>
      <c r="C644" s="22"/>
      <c r="D644" s="22"/>
      <c r="G644" s="22"/>
    </row>
    <row r="645" spans="2:7">
      <c r="B645" s="22"/>
      <c r="C645" s="22"/>
      <c r="D645" s="22"/>
      <c r="G645" s="22"/>
    </row>
    <row r="646" spans="2:7">
      <c r="B646" s="22"/>
      <c r="C646" s="22"/>
      <c r="D646" s="22"/>
      <c r="G646" s="22"/>
    </row>
    <row r="647" spans="2:7">
      <c r="B647" s="22"/>
      <c r="C647" s="22"/>
      <c r="D647" s="22"/>
      <c r="G647" s="22"/>
    </row>
    <row r="648" spans="2:7">
      <c r="B648" s="22"/>
      <c r="C648" s="22"/>
      <c r="D648" s="22"/>
      <c r="G648" s="22"/>
    </row>
    <row r="649" spans="2:7">
      <c r="B649" s="22"/>
      <c r="C649" s="22"/>
      <c r="D649" s="22"/>
      <c r="G649" s="22"/>
    </row>
    <row r="650" spans="2:7">
      <c r="B650" s="22"/>
      <c r="C650" s="22"/>
      <c r="D650" s="22"/>
      <c r="G650" s="22"/>
    </row>
    <row r="651" spans="2:7">
      <c r="B651" s="22"/>
      <c r="C651" s="22"/>
      <c r="D651" s="22"/>
      <c r="G651" s="22"/>
    </row>
    <row r="652" spans="2:7">
      <c r="B652" s="22"/>
      <c r="C652" s="22"/>
      <c r="D652" s="22"/>
      <c r="G652" s="22"/>
    </row>
    <row r="653" spans="2:7">
      <c r="B653" s="22"/>
      <c r="C653" s="22"/>
      <c r="D653" s="22"/>
      <c r="G653" s="22"/>
    </row>
    <row r="654" spans="2:7">
      <c r="B654" s="22"/>
      <c r="C654" s="22"/>
      <c r="D654" s="22"/>
      <c r="G654" s="22"/>
    </row>
    <row r="655" spans="2:7">
      <c r="B655" s="22"/>
      <c r="C655" s="22"/>
      <c r="D655" s="22"/>
      <c r="G655" s="22"/>
    </row>
    <row r="656" spans="2:7">
      <c r="B656" s="22"/>
      <c r="C656" s="22"/>
      <c r="D656" s="22"/>
      <c r="G656" s="22"/>
    </row>
    <row r="657" spans="2:7">
      <c r="B657" s="22"/>
      <c r="C657" s="22"/>
      <c r="D657" s="22"/>
      <c r="G657" s="22"/>
    </row>
    <row r="658" spans="2:7">
      <c r="B658" s="22"/>
      <c r="C658" s="22"/>
      <c r="D658" s="22"/>
      <c r="G658" s="22"/>
    </row>
    <row r="659" spans="2:7">
      <c r="B659" s="22"/>
      <c r="C659" s="22"/>
      <c r="D659" s="22"/>
      <c r="G659" s="22"/>
    </row>
    <row r="660" spans="2:7">
      <c r="B660" s="22"/>
      <c r="C660" s="22"/>
      <c r="D660" s="22"/>
      <c r="G660" s="22"/>
    </row>
    <row r="661" spans="2:7">
      <c r="B661" s="22"/>
      <c r="C661" s="22"/>
      <c r="D661" s="22"/>
      <c r="G661" s="22"/>
    </row>
    <row r="662" spans="2:7">
      <c r="B662" s="22"/>
      <c r="C662" s="22"/>
      <c r="D662" s="22"/>
      <c r="G662" s="22"/>
    </row>
    <row r="663" spans="2:7">
      <c r="B663" s="22"/>
      <c r="C663" s="22"/>
      <c r="D663" s="22"/>
      <c r="G663" s="22"/>
    </row>
    <row r="664" spans="2:7">
      <c r="B664" s="22"/>
      <c r="C664" s="22"/>
      <c r="D664" s="22"/>
      <c r="G664" s="22"/>
    </row>
    <row r="665" spans="2:7">
      <c r="B665" s="22"/>
      <c r="C665" s="22"/>
      <c r="D665" s="22"/>
      <c r="G665" s="22"/>
    </row>
    <row r="666" spans="2:7">
      <c r="B666" s="22"/>
      <c r="C666" s="22"/>
      <c r="D666" s="22"/>
      <c r="G666" s="22"/>
    </row>
    <row r="667" spans="2:7">
      <c r="B667" s="22"/>
      <c r="C667" s="22"/>
      <c r="D667" s="22"/>
      <c r="G667" s="22"/>
    </row>
    <row r="668" spans="2:7">
      <c r="B668" s="22"/>
      <c r="C668" s="22"/>
      <c r="D668" s="22"/>
      <c r="G668" s="22"/>
    </row>
    <row r="669" spans="2:7">
      <c r="B669" s="22"/>
      <c r="C669" s="22"/>
      <c r="D669" s="22"/>
      <c r="G669" s="22"/>
    </row>
    <row r="670" spans="2:7">
      <c r="B670" s="22"/>
      <c r="C670" s="22"/>
      <c r="D670" s="22"/>
      <c r="G670" s="22"/>
    </row>
    <row r="671" spans="2:7">
      <c r="B671" s="22"/>
      <c r="C671" s="22"/>
      <c r="D671" s="22"/>
      <c r="G671" s="22"/>
    </row>
    <row r="672" spans="2:7">
      <c r="B672" s="22"/>
      <c r="C672" s="22"/>
      <c r="D672" s="22"/>
      <c r="G672" s="22"/>
    </row>
    <row r="673" spans="2:7">
      <c r="B673" s="22"/>
      <c r="C673" s="22"/>
      <c r="D673" s="22"/>
      <c r="G673" s="22"/>
    </row>
    <row r="674" spans="2:7">
      <c r="B674" s="22"/>
      <c r="C674" s="22"/>
      <c r="D674" s="22"/>
      <c r="G674" s="22"/>
    </row>
    <row r="675" spans="2:7">
      <c r="B675" s="22"/>
      <c r="C675" s="22"/>
      <c r="D675" s="22"/>
      <c r="G675" s="22"/>
    </row>
    <row r="676" spans="2:7">
      <c r="B676" s="22"/>
      <c r="C676" s="22"/>
      <c r="D676" s="22"/>
      <c r="G676" s="22"/>
    </row>
    <row r="677" spans="2:7">
      <c r="B677" s="22"/>
      <c r="C677" s="22"/>
      <c r="D677" s="22"/>
      <c r="G677" s="22"/>
    </row>
    <row r="678" spans="2:7">
      <c r="B678" s="22"/>
      <c r="C678" s="22"/>
      <c r="D678" s="22"/>
      <c r="G678" s="22"/>
    </row>
    <row r="679" spans="2:7">
      <c r="B679" s="22"/>
      <c r="C679" s="22"/>
      <c r="D679" s="22"/>
      <c r="G679" s="22"/>
    </row>
    <row r="680" spans="2:7">
      <c r="B680" s="22"/>
      <c r="C680" s="22"/>
      <c r="D680" s="22"/>
      <c r="G680" s="22"/>
    </row>
    <row r="681" spans="2:7">
      <c r="B681" s="22"/>
      <c r="C681" s="22"/>
      <c r="D681" s="22"/>
      <c r="G681" s="22"/>
    </row>
    <row r="682" spans="2:7">
      <c r="B682" s="22"/>
      <c r="C682" s="22"/>
      <c r="D682" s="22"/>
      <c r="G682" s="22"/>
    </row>
    <row r="683" spans="2:7">
      <c r="B683" s="22"/>
      <c r="C683" s="22"/>
      <c r="D683" s="22"/>
      <c r="G683" s="22"/>
    </row>
    <row r="684" spans="2:7">
      <c r="B684" s="22"/>
      <c r="C684" s="22"/>
      <c r="D684" s="22"/>
      <c r="G684" s="22"/>
    </row>
    <row r="685" spans="2:7">
      <c r="B685" s="22"/>
      <c r="C685" s="22"/>
      <c r="D685" s="22"/>
      <c r="G685" s="22"/>
    </row>
    <row r="686" spans="2:7">
      <c r="B686" s="22"/>
      <c r="C686" s="22"/>
      <c r="D686" s="22"/>
      <c r="G686" s="22"/>
    </row>
    <row r="687" spans="2:7">
      <c r="B687" s="22"/>
      <c r="C687" s="22"/>
      <c r="D687" s="22"/>
      <c r="G687" s="22"/>
    </row>
    <row r="688" spans="2:7">
      <c r="B688" s="22"/>
      <c r="C688" s="22"/>
      <c r="D688" s="22"/>
      <c r="G688" s="22"/>
    </row>
    <row r="689" spans="2:7">
      <c r="B689" s="22"/>
      <c r="C689" s="22"/>
      <c r="D689" s="22"/>
      <c r="G689" s="22"/>
    </row>
    <row r="690" spans="2:7">
      <c r="B690" s="22"/>
      <c r="C690" s="22"/>
      <c r="D690" s="22"/>
      <c r="G690" s="22"/>
    </row>
    <row r="691" spans="2:7">
      <c r="B691" s="22"/>
      <c r="C691" s="22"/>
      <c r="D691" s="22"/>
      <c r="G691" s="22"/>
    </row>
    <row r="692" spans="2:7">
      <c r="B692" s="22"/>
      <c r="C692" s="22"/>
      <c r="D692" s="22"/>
      <c r="G692" s="22"/>
    </row>
    <row r="693" spans="2:7">
      <c r="B693" s="22"/>
      <c r="C693" s="22"/>
      <c r="D693" s="22"/>
      <c r="G693" s="22"/>
    </row>
    <row r="694" spans="2:7">
      <c r="B694" s="22"/>
      <c r="C694" s="22"/>
      <c r="D694" s="22"/>
      <c r="G694" s="22"/>
    </row>
    <row r="695" spans="2:7">
      <c r="B695" s="22"/>
      <c r="C695" s="22"/>
      <c r="D695" s="22"/>
      <c r="G695" s="22"/>
    </row>
    <row r="696" spans="2:7">
      <c r="B696" s="22"/>
      <c r="C696" s="22"/>
      <c r="D696" s="22"/>
      <c r="G696" s="22"/>
    </row>
    <row r="697" spans="2:7">
      <c r="B697" s="22"/>
      <c r="C697" s="22"/>
      <c r="D697" s="22"/>
      <c r="G697" s="22"/>
    </row>
    <row r="698" spans="2:7">
      <c r="B698" s="22"/>
      <c r="C698" s="22"/>
      <c r="D698" s="22"/>
      <c r="G698" s="22"/>
    </row>
    <row r="699" spans="2:7">
      <c r="B699" s="22"/>
      <c r="C699" s="22"/>
      <c r="D699" s="22"/>
      <c r="G699" s="22"/>
    </row>
    <row r="700" spans="2:7">
      <c r="B700" s="22"/>
      <c r="C700" s="22"/>
      <c r="D700" s="22"/>
      <c r="G700" s="22"/>
    </row>
    <row r="701" spans="2:7">
      <c r="B701" s="22"/>
      <c r="C701" s="22"/>
      <c r="D701" s="22"/>
      <c r="G701" s="22"/>
    </row>
    <row r="702" spans="2:7">
      <c r="B702" s="22"/>
      <c r="C702" s="22"/>
      <c r="D702" s="22"/>
      <c r="G702" s="22"/>
    </row>
    <row r="703" spans="2:7">
      <c r="B703" s="22"/>
      <c r="C703" s="22"/>
      <c r="D703" s="22"/>
      <c r="G703" s="22"/>
    </row>
    <row r="704" spans="2:7">
      <c r="B704" s="22"/>
      <c r="C704" s="22"/>
      <c r="D704" s="22"/>
      <c r="G704" s="22"/>
    </row>
    <row r="705" spans="2:7">
      <c r="B705" s="22"/>
      <c r="C705" s="22"/>
      <c r="D705" s="22"/>
      <c r="G705" s="22"/>
    </row>
    <row r="706" spans="2:7">
      <c r="B706" s="22"/>
      <c r="C706" s="22"/>
      <c r="D706" s="22"/>
      <c r="G706" s="22"/>
    </row>
    <row r="707" spans="2:7">
      <c r="B707" s="22"/>
      <c r="C707" s="22"/>
      <c r="D707" s="22"/>
      <c r="G707" s="22"/>
    </row>
    <row r="708" spans="2:7">
      <c r="B708" s="22"/>
      <c r="C708" s="22"/>
      <c r="D708" s="22"/>
      <c r="G708" s="22"/>
    </row>
    <row r="709" spans="2:7">
      <c r="B709" s="22"/>
      <c r="C709" s="22"/>
      <c r="D709" s="22"/>
      <c r="G709" s="22"/>
    </row>
    <row r="710" spans="2:7">
      <c r="B710" s="22"/>
      <c r="C710" s="22"/>
      <c r="D710" s="22"/>
      <c r="G710" s="22"/>
    </row>
    <row r="711" spans="2:7">
      <c r="B711" s="22"/>
      <c r="C711" s="22"/>
      <c r="D711" s="22"/>
      <c r="G711" s="22"/>
    </row>
    <row r="712" spans="2:7">
      <c r="B712" s="22"/>
      <c r="C712" s="22"/>
      <c r="D712" s="22"/>
      <c r="G712" s="22"/>
    </row>
    <row r="713" spans="2:7">
      <c r="B713" s="22"/>
      <c r="C713" s="22"/>
      <c r="D713" s="22"/>
      <c r="G713" s="22"/>
    </row>
    <row r="714" spans="2:7">
      <c r="B714" s="22"/>
      <c r="C714" s="22"/>
      <c r="D714" s="22"/>
      <c r="G714" s="22"/>
    </row>
    <row r="715" spans="2:7">
      <c r="B715" s="22"/>
      <c r="C715" s="22"/>
      <c r="D715" s="22"/>
      <c r="G715" s="22"/>
    </row>
    <row r="716" spans="2:7">
      <c r="B716" s="22"/>
      <c r="C716" s="22"/>
      <c r="D716" s="22"/>
      <c r="G716" s="22"/>
    </row>
    <row r="717" spans="2:7">
      <c r="B717" s="22"/>
      <c r="C717" s="22"/>
      <c r="D717" s="22"/>
      <c r="G717" s="22"/>
    </row>
    <row r="718" spans="2:7">
      <c r="B718" s="22"/>
      <c r="C718" s="22"/>
      <c r="D718" s="22"/>
      <c r="G718" s="22"/>
    </row>
    <row r="719" spans="2:7">
      <c r="B719" s="22"/>
      <c r="C719" s="22"/>
      <c r="D719" s="22"/>
      <c r="G719" s="22"/>
    </row>
    <row r="720" spans="2:7">
      <c r="B720" s="22"/>
      <c r="C720" s="22"/>
      <c r="D720" s="22"/>
      <c r="G720" s="22"/>
    </row>
    <row r="721" spans="2:7">
      <c r="B721" s="22"/>
      <c r="C721" s="22"/>
      <c r="D721" s="22"/>
      <c r="G721" s="22"/>
    </row>
    <row r="722" spans="2:7">
      <c r="B722" s="22"/>
      <c r="C722" s="22"/>
      <c r="D722" s="22"/>
      <c r="G722" s="22"/>
    </row>
    <row r="723" spans="2:7">
      <c r="B723" s="22"/>
      <c r="C723" s="22"/>
      <c r="D723" s="22"/>
      <c r="G723" s="22"/>
    </row>
    <row r="724" spans="2:7">
      <c r="B724" s="22"/>
      <c r="C724" s="22"/>
      <c r="D724" s="22"/>
      <c r="G724" s="22"/>
    </row>
    <row r="725" spans="2:7">
      <c r="B725" s="22"/>
      <c r="C725" s="22"/>
      <c r="D725" s="22"/>
      <c r="G725" s="22"/>
    </row>
    <row r="726" spans="2:7">
      <c r="B726" s="22"/>
      <c r="C726" s="22"/>
      <c r="D726" s="22"/>
      <c r="G726" s="22"/>
    </row>
    <row r="727" spans="2:7">
      <c r="B727" s="22"/>
      <c r="C727" s="22"/>
      <c r="D727" s="22"/>
      <c r="G727" s="22"/>
    </row>
    <row r="728" spans="2:7">
      <c r="B728" s="22"/>
      <c r="C728" s="22"/>
      <c r="D728" s="22"/>
      <c r="G728" s="22"/>
    </row>
    <row r="729" spans="2:7">
      <c r="B729" s="22"/>
      <c r="C729" s="22"/>
      <c r="D729" s="22"/>
      <c r="G729" s="22"/>
    </row>
    <row r="730" spans="2:7">
      <c r="B730" s="22"/>
      <c r="C730" s="22"/>
      <c r="D730" s="22"/>
      <c r="G730" s="22"/>
    </row>
    <row r="731" spans="2:7">
      <c r="B731" s="22"/>
      <c r="C731" s="22"/>
      <c r="D731" s="22"/>
      <c r="G731" s="22"/>
    </row>
    <row r="732" spans="2:7">
      <c r="B732" s="22"/>
      <c r="C732" s="22"/>
      <c r="D732" s="22"/>
      <c r="G732" s="22"/>
    </row>
    <row r="733" spans="2:7">
      <c r="B733" s="22"/>
      <c r="C733" s="22"/>
      <c r="D733" s="22"/>
      <c r="G733" s="22"/>
    </row>
    <row r="734" spans="2:7">
      <c r="B734" s="22"/>
      <c r="C734" s="22"/>
      <c r="D734" s="22"/>
      <c r="G734" s="22"/>
    </row>
    <row r="735" spans="2:7">
      <c r="B735" s="22"/>
      <c r="C735" s="22"/>
      <c r="D735" s="22"/>
      <c r="G735" s="22"/>
    </row>
    <row r="736" spans="2:7">
      <c r="B736" s="22"/>
      <c r="C736" s="22"/>
      <c r="D736" s="22"/>
      <c r="G736" s="22"/>
    </row>
    <row r="737" spans="2:7">
      <c r="B737" s="22"/>
      <c r="C737" s="22"/>
      <c r="D737" s="22"/>
      <c r="G737" s="22"/>
    </row>
    <row r="738" spans="2:7">
      <c r="B738" s="22"/>
      <c r="C738" s="22"/>
      <c r="D738" s="22"/>
      <c r="G738" s="22"/>
    </row>
    <row r="739" spans="2:7">
      <c r="B739" s="22"/>
      <c r="C739" s="22"/>
      <c r="D739" s="22"/>
      <c r="G739" s="22"/>
    </row>
    <row r="740" spans="2:7">
      <c r="B740" s="22"/>
      <c r="C740" s="22"/>
      <c r="D740" s="22"/>
      <c r="G740" s="22"/>
    </row>
    <row r="741" spans="2:7">
      <c r="B741" s="22"/>
      <c r="C741" s="22"/>
      <c r="D741" s="22"/>
      <c r="G741" s="22"/>
    </row>
    <row r="742" spans="2:7">
      <c r="B742" s="22"/>
      <c r="C742" s="22"/>
      <c r="D742" s="22"/>
      <c r="G742" s="22"/>
    </row>
    <row r="743" spans="2:7">
      <c r="B743" s="22"/>
      <c r="C743" s="22"/>
      <c r="D743" s="22"/>
      <c r="G743" s="22"/>
    </row>
    <row r="744" spans="2:7">
      <c r="B744" s="22"/>
      <c r="C744" s="22"/>
      <c r="D744" s="22"/>
      <c r="G744" s="22"/>
    </row>
    <row r="745" spans="2:7">
      <c r="B745" s="22"/>
      <c r="C745" s="22"/>
      <c r="D745" s="22"/>
      <c r="G745" s="22"/>
    </row>
    <row r="746" spans="2:7">
      <c r="B746" s="22"/>
      <c r="C746" s="22"/>
      <c r="D746" s="22"/>
      <c r="G746" s="22"/>
    </row>
    <row r="747" spans="2:7">
      <c r="B747" s="22"/>
      <c r="C747" s="22"/>
      <c r="D747" s="22"/>
      <c r="G747" s="22"/>
    </row>
    <row r="748" spans="2:7">
      <c r="B748" s="22"/>
      <c r="C748" s="22"/>
      <c r="D748" s="22"/>
      <c r="G748" s="22"/>
    </row>
    <row r="749" spans="2:7">
      <c r="B749" s="22"/>
      <c r="C749" s="22"/>
      <c r="D749" s="22"/>
      <c r="G749" s="22"/>
    </row>
    <row r="750" spans="2:7">
      <c r="B750" s="22"/>
      <c r="C750" s="22"/>
      <c r="D750" s="22"/>
      <c r="G750" s="22"/>
    </row>
    <row r="751" spans="2:7">
      <c r="B751" s="22"/>
      <c r="C751" s="22"/>
      <c r="D751" s="22"/>
      <c r="G751" s="22"/>
    </row>
    <row r="752" spans="2:7">
      <c r="B752" s="22"/>
      <c r="C752" s="22"/>
      <c r="D752" s="22"/>
      <c r="G752" s="22"/>
    </row>
    <row r="753" spans="2:7">
      <c r="B753" s="22"/>
      <c r="C753" s="22"/>
      <c r="D753" s="22"/>
      <c r="G753" s="22"/>
    </row>
    <row r="754" spans="2:7">
      <c r="B754" s="22"/>
      <c r="C754" s="22"/>
      <c r="D754" s="22"/>
      <c r="G754" s="22"/>
    </row>
    <row r="755" spans="2:7">
      <c r="B755" s="22"/>
      <c r="C755" s="22"/>
      <c r="D755" s="22"/>
      <c r="G755" s="22"/>
    </row>
    <row r="756" spans="2:7">
      <c r="B756" s="22"/>
      <c r="C756" s="22"/>
      <c r="D756" s="22"/>
      <c r="G756" s="22"/>
    </row>
    <row r="757" spans="2:7">
      <c r="B757" s="22"/>
      <c r="C757" s="22"/>
      <c r="D757" s="22"/>
      <c r="G757" s="22"/>
    </row>
    <row r="758" spans="2:7">
      <c r="B758" s="22"/>
      <c r="C758" s="22"/>
      <c r="D758" s="22"/>
      <c r="G758" s="22"/>
    </row>
    <row r="759" spans="2:7">
      <c r="B759" s="22"/>
      <c r="C759" s="22"/>
      <c r="D759" s="22"/>
      <c r="G759" s="22"/>
    </row>
    <row r="760" spans="2:7">
      <c r="B760" s="22"/>
      <c r="C760" s="22"/>
      <c r="D760" s="22"/>
      <c r="G760" s="22"/>
    </row>
    <row r="761" spans="2:7">
      <c r="B761" s="22"/>
      <c r="C761" s="22"/>
      <c r="D761" s="22"/>
      <c r="G761" s="22"/>
    </row>
    <row r="762" spans="2:7">
      <c r="B762" s="22"/>
      <c r="C762" s="22"/>
      <c r="D762" s="22"/>
      <c r="G762" s="22"/>
    </row>
    <row r="763" spans="2:7">
      <c r="B763" s="22"/>
      <c r="C763" s="22"/>
      <c r="D763" s="22"/>
      <c r="G763" s="22"/>
    </row>
    <row r="764" spans="2:7">
      <c r="B764" s="22"/>
      <c r="C764" s="22"/>
      <c r="D764" s="22"/>
      <c r="G764" s="22"/>
    </row>
    <row r="765" spans="2:7">
      <c r="B765" s="22"/>
      <c r="C765" s="22"/>
      <c r="D765" s="22"/>
      <c r="G765" s="22"/>
    </row>
    <row r="766" spans="2:7">
      <c r="B766" s="22"/>
      <c r="C766" s="22"/>
      <c r="D766" s="22"/>
      <c r="G766" s="22"/>
    </row>
    <row r="767" spans="2:7">
      <c r="B767" s="22"/>
      <c r="C767" s="22"/>
      <c r="D767" s="22"/>
      <c r="G767" s="22"/>
    </row>
    <row r="768" spans="2:7">
      <c r="B768" s="22"/>
      <c r="C768" s="22"/>
      <c r="D768" s="22"/>
      <c r="G768" s="22"/>
    </row>
    <row r="769" spans="2:7">
      <c r="B769" s="22"/>
      <c r="C769" s="22"/>
      <c r="D769" s="22"/>
      <c r="G769" s="22"/>
    </row>
    <row r="770" spans="2:7">
      <c r="B770" s="22"/>
      <c r="C770" s="22"/>
      <c r="D770" s="22"/>
      <c r="G770" s="22"/>
    </row>
    <row r="771" spans="2:7">
      <c r="B771" s="22"/>
      <c r="C771" s="22"/>
      <c r="D771" s="22"/>
      <c r="G771" s="22"/>
    </row>
    <row r="772" spans="2:7">
      <c r="B772" s="22"/>
      <c r="C772" s="22"/>
      <c r="D772" s="22"/>
      <c r="G772" s="22"/>
    </row>
    <row r="773" spans="2:7">
      <c r="B773" s="22"/>
      <c r="C773" s="22"/>
      <c r="D773" s="22"/>
      <c r="G773" s="22"/>
    </row>
    <row r="774" spans="2:7">
      <c r="B774" s="22"/>
      <c r="C774" s="22"/>
      <c r="D774" s="22"/>
      <c r="G774" s="22"/>
    </row>
    <row r="775" spans="2:7">
      <c r="B775" s="22"/>
      <c r="C775" s="22"/>
      <c r="D775" s="22"/>
      <c r="G775" s="22"/>
    </row>
    <row r="776" spans="2:7">
      <c r="B776" s="22"/>
      <c r="C776" s="22"/>
      <c r="D776" s="22"/>
      <c r="G776" s="22"/>
    </row>
    <row r="777" spans="2:7">
      <c r="B777" s="22"/>
      <c r="C777" s="22"/>
      <c r="D777" s="22"/>
      <c r="G777" s="22"/>
    </row>
    <row r="778" spans="2:7">
      <c r="B778" s="22"/>
      <c r="C778" s="22"/>
      <c r="D778" s="22"/>
      <c r="G778" s="22"/>
    </row>
    <row r="779" spans="2:7">
      <c r="B779" s="22"/>
      <c r="C779" s="22"/>
      <c r="D779" s="22"/>
      <c r="G779" s="22"/>
    </row>
    <row r="780" spans="2:7">
      <c r="B780" s="22"/>
      <c r="C780" s="22"/>
      <c r="D780" s="22"/>
      <c r="G780" s="22"/>
    </row>
    <row r="781" spans="2:7">
      <c r="B781" s="22"/>
      <c r="C781" s="22"/>
      <c r="D781" s="22"/>
      <c r="G781" s="22"/>
    </row>
    <row r="782" spans="2:7">
      <c r="B782" s="22"/>
      <c r="C782" s="22"/>
      <c r="D782" s="22"/>
      <c r="G782" s="22"/>
    </row>
    <row r="783" spans="2:7">
      <c r="B783" s="22"/>
      <c r="C783" s="22"/>
      <c r="D783" s="22"/>
      <c r="G783" s="22"/>
    </row>
    <row r="784" spans="2:7">
      <c r="B784" s="22"/>
      <c r="C784" s="22"/>
      <c r="D784" s="22"/>
      <c r="G784" s="22"/>
    </row>
    <row r="785" spans="2:7">
      <c r="B785" s="22"/>
      <c r="C785" s="22"/>
      <c r="D785" s="22"/>
      <c r="G785" s="22"/>
    </row>
    <row r="786" spans="2:7">
      <c r="B786" s="22"/>
      <c r="C786" s="22"/>
      <c r="D786" s="22"/>
      <c r="G786" s="22"/>
    </row>
    <row r="787" spans="2:7">
      <c r="B787" s="22"/>
      <c r="C787" s="22"/>
      <c r="D787" s="22"/>
      <c r="G787" s="22"/>
    </row>
    <row r="788" spans="2:7">
      <c r="B788" s="22"/>
      <c r="C788" s="22"/>
      <c r="D788" s="22"/>
      <c r="G788" s="22"/>
    </row>
    <row r="789" spans="2:7">
      <c r="B789" s="22"/>
      <c r="C789" s="22"/>
      <c r="D789" s="22"/>
      <c r="G789" s="22"/>
    </row>
    <row r="790" spans="2:7">
      <c r="B790" s="22"/>
      <c r="C790" s="22"/>
      <c r="D790" s="22"/>
      <c r="G790" s="22"/>
    </row>
    <row r="791" spans="2:7">
      <c r="B791" s="22"/>
      <c r="C791" s="22"/>
      <c r="D791" s="22"/>
      <c r="G791" s="22"/>
    </row>
    <row r="792" spans="2:7">
      <c r="B792" s="22"/>
      <c r="C792" s="22"/>
      <c r="D792" s="22"/>
      <c r="G792" s="22"/>
    </row>
    <row r="793" spans="2:7">
      <c r="B793" s="22"/>
      <c r="C793" s="22"/>
      <c r="D793" s="22"/>
      <c r="G793" s="22"/>
    </row>
    <row r="794" spans="2:7">
      <c r="B794" s="22"/>
      <c r="C794" s="22"/>
      <c r="D794" s="22"/>
      <c r="G794" s="22"/>
    </row>
    <row r="795" spans="2:7">
      <c r="B795" s="22"/>
      <c r="C795" s="22"/>
      <c r="D795" s="22"/>
      <c r="G795" s="22"/>
    </row>
    <row r="796" spans="2:7">
      <c r="B796" s="22"/>
      <c r="C796" s="22"/>
      <c r="D796" s="22"/>
      <c r="G796" s="22"/>
    </row>
    <row r="797" spans="2:7">
      <c r="B797" s="22"/>
      <c r="C797" s="22"/>
      <c r="D797" s="22"/>
      <c r="G797" s="22"/>
    </row>
    <row r="798" spans="2:7">
      <c r="B798" s="22"/>
      <c r="C798" s="22"/>
      <c r="D798" s="22"/>
      <c r="G798" s="22"/>
    </row>
    <row r="799" spans="2:7">
      <c r="B799" s="22"/>
      <c r="C799" s="22"/>
      <c r="D799" s="22"/>
      <c r="G799" s="22"/>
    </row>
    <row r="800" spans="2:7">
      <c r="B800" s="22"/>
      <c r="C800" s="22"/>
      <c r="D800" s="22"/>
      <c r="G800" s="22"/>
    </row>
    <row r="801" spans="2:7">
      <c r="B801" s="22"/>
      <c r="C801" s="22"/>
      <c r="D801" s="22"/>
      <c r="G801" s="22"/>
    </row>
    <row r="802" spans="2:7">
      <c r="B802" s="22"/>
      <c r="C802" s="22"/>
      <c r="D802" s="22"/>
      <c r="G802" s="22"/>
    </row>
    <row r="803" spans="2:7">
      <c r="B803" s="22"/>
      <c r="C803" s="22"/>
      <c r="D803" s="22"/>
      <c r="G803" s="22"/>
    </row>
    <row r="804" spans="2:7">
      <c r="B804" s="22"/>
      <c r="C804" s="22"/>
      <c r="D804" s="22"/>
      <c r="G804" s="22"/>
    </row>
    <row r="805" spans="2:7">
      <c r="B805" s="22"/>
      <c r="C805" s="22"/>
      <c r="D805" s="22"/>
      <c r="G805" s="22"/>
    </row>
    <row r="806" spans="2:7">
      <c r="B806" s="22"/>
      <c r="C806" s="22"/>
      <c r="D806" s="22"/>
      <c r="G806" s="22"/>
    </row>
    <row r="807" spans="2:7">
      <c r="B807" s="22"/>
      <c r="C807" s="22"/>
      <c r="D807" s="22"/>
      <c r="G807" s="22"/>
    </row>
    <row r="808" spans="2:7">
      <c r="B808" s="22"/>
      <c r="C808" s="22"/>
      <c r="D808" s="22"/>
      <c r="G808" s="22"/>
    </row>
    <row r="809" spans="2:7">
      <c r="B809" s="22"/>
      <c r="C809" s="22"/>
      <c r="D809" s="22"/>
      <c r="G809" s="22"/>
    </row>
    <row r="810" spans="2:7">
      <c r="B810" s="22"/>
      <c r="C810" s="22"/>
      <c r="D810" s="22"/>
      <c r="G810" s="22"/>
    </row>
    <row r="811" spans="2:7">
      <c r="B811" s="22"/>
      <c r="C811" s="22"/>
      <c r="D811" s="22"/>
      <c r="G811" s="22"/>
    </row>
    <row r="812" spans="2:7">
      <c r="B812" s="22"/>
      <c r="C812" s="22"/>
      <c r="D812" s="22"/>
      <c r="G812" s="22"/>
    </row>
    <row r="813" spans="2:7">
      <c r="B813" s="22"/>
      <c r="C813" s="22"/>
      <c r="D813" s="22"/>
      <c r="G813" s="22"/>
    </row>
    <row r="814" spans="2:7">
      <c r="B814" s="22"/>
      <c r="C814" s="22"/>
      <c r="D814" s="22"/>
      <c r="G814" s="22"/>
    </row>
    <row r="815" spans="2:7">
      <c r="B815" s="22"/>
      <c r="C815" s="22"/>
      <c r="D815" s="22"/>
      <c r="G815" s="22"/>
    </row>
    <row r="816" spans="2:7">
      <c r="B816" s="22"/>
      <c r="C816" s="22"/>
      <c r="D816" s="22"/>
      <c r="G816" s="22"/>
    </row>
    <row r="817" spans="2:7">
      <c r="B817" s="22"/>
      <c r="C817" s="22"/>
      <c r="D817" s="22"/>
      <c r="G817" s="22"/>
    </row>
    <row r="818" spans="2:7">
      <c r="B818" s="22"/>
      <c r="C818" s="22"/>
      <c r="D818" s="22"/>
      <c r="G818" s="22"/>
    </row>
    <row r="819" spans="2:7">
      <c r="B819" s="22"/>
      <c r="C819" s="22"/>
      <c r="D819" s="22"/>
      <c r="G819" s="22"/>
    </row>
    <row r="820" spans="2:7">
      <c r="B820" s="22"/>
      <c r="C820" s="22"/>
      <c r="D820" s="22"/>
      <c r="G820" s="22"/>
    </row>
    <row r="821" spans="2:7">
      <c r="B821" s="22"/>
      <c r="C821" s="22"/>
      <c r="D821" s="22"/>
      <c r="G821" s="22"/>
    </row>
    <row r="822" spans="2:7">
      <c r="B822" s="22"/>
      <c r="C822" s="22"/>
      <c r="D822" s="22"/>
      <c r="G822" s="22"/>
    </row>
    <row r="823" spans="2:7">
      <c r="B823" s="22"/>
      <c r="C823" s="22"/>
      <c r="D823" s="22"/>
      <c r="G823" s="22"/>
    </row>
    <row r="824" spans="2:7">
      <c r="B824" s="22"/>
      <c r="C824" s="22"/>
      <c r="D824" s="22"/>
      <c r="G824" s="22"/>
    </row>
    <row r="825" spans="2:7">
      <c r="B825" s="22"/>
      <c r="C825" s="22"/>
      <c r="D825" s="22"/>
      <c r="G825" s="22"/>
    </row>
    <row r="826" spans="2:7">
      <c r="B826" s="22"/>
      <c r="C826" s="22"/>
      <c r="D826" s="22"/>
      <c r="G826" s="22"/>
    </row>
    <row r="827" spans="2:7">
      <c r="B827" s="22"/>
      <c r="C827" s="22"/>
      <c r="D827" s="22"/>
      <c r="G827" s="22"/>
    </row>
    <row r="828" spans="2:7">
      <c r="B828" s="22"/>
      <c r="C828" s="22"/>
      <c r="D828" s="22"/>
      <c r="G828" s="22"/>
    </row>
    <row r="829" spans="2:7">
      <c r="B829" s="22"/>
      <c r="C829" s="22"/>
      <c r="D829" s="22"/>
      <c r="G829" s="22"/>
    </row>
    <row r="830" spans="2:7">
      <c r="B830" s="22"/>
      <c r="C830" s="22"/>
      <c r="D830" s="22"/>
      <c r="G830" s="22"/>
    </row>
    <row r="831" spans="2:7">
      <c r="B831" s="22"/>
      <c r="C831" s="22"/>
      <c r="D831" s="22"/>
      <c r="G831" s="22"/>
    </row>
    <row r="832" spans="2:7">
      <c r="B832" s="22"/>
      <c r="C832" s="22"/>
      <c r="D832" s="22"/>
      <c r="G832" s="22"/>
    </row>
    <row r="833" spans="2:7">
      <c r="B833" s="22"/>
      <c r="C833" s="22"/>
      <c r="D833" s="22"/>
      <c r="G833" s="22"/>
    </row>
    <row r="834" spans="2:7">
      <c r="B834" s="22"/>
      <c r="C834" s="22"/>
      <c r="D834" s="22"/>
      <c r="G834" s="22"/>
    </row>
    <row r="835" spans="2:7">
      <c r="B835" s="22"/>
      <c r="C835" s="22"/>
      <c r="D835" s="22"/>
      <c r="G835" s="22"/>
    </row>
    <row r="836" spans="2:7">
      <c r="B836" s="22"/>
      <c r="C836" s="22"/>
      <c r="D836" s="22"/>
      <c r="G836" s="22"/>
    </row>
    <row r="837" spans="2:7">
      <c r="B837" s="22"/>
      <c r="C837" s="22"/>
      <c r="D837" s="22"/>
      <c r="G837" s="22"/>
    </row>
    <row r="838" spans="2:7">
      <c r="B838" s="22"/>
      <c r="C838" s="22"/>
      <c r="D838" s="22"/>
      <c r="G838" s="22"/>
    </row>
    <row r="839" spans="2:7">
      <c r="B839" s="22"/>
      <c r="C839" s="22"/>
      <c r="D839" s="22"/>
      <c r="G839" s="22"/>
    </row>
    <row r="840" spans="2:7">
      <c r="B840" s="22"/>
      <c r="C840" s="22"/>
      <c r="D840" s="22"/>
      <c r="G840" s="22"/>
    </row>
    <row r="841" spans="2:7">
      <c r="B841" s="22"/>
      <c r="C841" s="22"/>
      <c r="D841" s="22"/>
      <c r="G841" s="22"/>
    </row>
    <row r="842" spans="2:7">
      <c r="B842" s="22"/>
      <c r="C842" s="22"/>
      <c r="D842" s="22"/>
      <c r="G842" s="22"/>
    </row>
    <row r="843" spans="2:7">
      <c r="B843" s="22"/>
      <c r="C843" s="22"/>
      <c r="D843" s="22"/>
      <c r="G843" s="22"/>
    </row>
    <row r="844" spans="2:7">
      <c r="B844" s="22"/>
      <c r="C844" s="22"/>
      <c r="D844" s="22"/>
      <c r="G844" s="22"/>
    </row>
    <row r="845" spans="2:7">
      <c r="B845" s="22"/>
      <c r="C845" s="22"/>
      <c r="D845" s="22"/>
      <c r="G845" s="22"/>
    </row>
    <row r="846" spans="2:7">
      <c r="B846" s="22"/>
      <c r="C846" s="22"/>
      <c r="D846" s="22"/>
      <c r="G846" s="22"/>
    </row>
    <row r="847" spans="2:7">
      <c r="B847" s="22"/>
      <c r="C847" s="22"/>
      <c r="D847" s="22"/>
      <c r="G847" s="22"/>
    </row>
    <row r="848" spans="2:7">
      <c r="B848" s="22"/>
      <c r="C848" s="22"/>
      <c r="D848" s="22"/>
      <c r="G848" s="22"/>
    </row>
    <row r="849" spans="2:7">
      <c r="B849" s="22"/>
      <c r="C849" s="22"/>
      <c r="D849" s="22"/>
      <c r="G849" s="22"/>
    </row>
    <row r="850" spans="2:7">
      <c r="B850" s="22"/>
      <c r="C850" s="22"/>
      <c r="D850" s="22"/>
      <c r="G850" s="22"/>
    </row>
    <row r="851" spans="2:7">
      <c r="B851" s="22"/>
      <c r="C851" s="22"/>
      <c r="D851" s="22"/>
      <c r="G851" s="22"/>
    </row>
    <row r="852" spans="2:7">
      <c r="B852" s="22"/>
      <c r="C852" s="22"/>
      <c r="D852" s="22"/>
      <c r="G852" s="22"/>
    </row>
    <row r="853" spans="2:7">
      <c r="B853" s="22"/>
      <c r="C853" s="22"/>
      <c r="D853" s="22"/>
      <c r="G853" s="22"/>
    </row>
    <row r="854" spans="2:7">
      <c r="B854" s="22"/>
      <c r="C854" s="22"/>
      <c r="D854" s="22"/>
      <c r="G854" s="22"/>
    </row>
    <row r="855" spans="2:7">
      <c r="B855" s="22"/>
      <c r="C855" s="22"/>
      <c r="D855" s="22"/>
      <c r="G855" s="22"/>
    </row>
    <row r="856" spans="2:7">
      <c r="B856" s="22"/>
      <c r="C856" s="22"/>
      <c r="D856" s="22"/>
      <c r="G856" s="22"/>
    </row>
    <row r="857" spans="2:7">
      <c r="B857" s="22"/>
      <c r="C857" s="22"/>
      <c r="D857" s="22"/>
      <c r="G857" s="22"/>
    </row>
    <row r="858" spans="2:7">
      <c r="B858" s="22"/>
      <c r="C858" s="22"/>
      <c r="D858" s="22"/>
      <c r="G858" s="22"/>
    </row>
    <row r="859" spans="2:7">
      <c r="B859" s="22"/>
      <c r="C859" s="22"/>
      <c r="D859" s="22"/>
      <c r="G859" s="22"/>
    </row>
    <row r="860" spans="2:7">
      <c r="B860" s="22"/>
      <c r="C860" s="22"/>
      <c r="D860" s="22"/>
      <c r="G860" s="22"/>
    </row>
    <row r="861" spans="2:7">
      <c r="B861" s="22"/>
      <c r="C861" s="22"/>
      <c r="D861" s="22"/>
      <c r="G861" s="22"/>
    </row>
    <row r="862" spans="2:7">
      <c r="B862" s="22"/>
      <c r="C862" s="22"/>
      <c r="D862" s="22"/>
      <c r="G862" s="22"/>
    </row>
    <row r="863" spans="2:7">
      <c r="B863" s="22"/>
      <c r="C863" s="22"/>
      <c r="D863" s="22"/>
      <c r="G863" s="22"/>
    </row>
    <row r="864" spans="2:7">
      <c r="B864" s="22"/>
      <c r="C864" s="22"/>
      <c r="D864" s="22"/>
      <c r="G864" s="22"/>
    </row>
    <row r="865" spans="2:7">
      <c r="B865" s="22"/>
      <c r="C865" s="22"/>
      <c r="D865" s="22"/>
      <c r="G865" s="22"/>
    </row>
    <row r="866" spans="2:7">
      <c r="B866" s="22"/>
      <c r="C866" s="22"/>
      <c r="D866" s="22"/>
      <c r="G866" s="22"/>
    </row>
    <row r="867" spans="2:7">
      <c r="B867" s="22"/>
      <c r="C867" s="22"/>
      <c r="D867" s="22"/>
      <c r="G867" s="22"/>
    </row>
    <row r="868" spans="2:7">
      <c r="B868" s="22"/>
      <c r="C868" s="22"/>
      <c r="D868" s="22"/>
      <c r="G868" s="22"/>
    </row>
    <row r="869" spans="2:7">
      <c r="B869" s="22"/>
      <c r="C869" s="22"/>
      <c r="D869" s="22"/>
      <c r="G869" s="22"/>
    </row>
    <row r="870" spans="2:7">
      <c r="B870" s="22"/>
      <c r="C870" s="22"/>
      <c r="D870" s="22"/>
      <c r="G870" s="22"/>
    </row>
    <row r="871" spans="2:7">
      <c r="B871" s="22"/>
      <c r="C871" s="22"/>
      <c r="D871" s="22"/>
      <c r="G871" s="22"/>
    </row>
    <row r="872" spans="2:7">
      <c r="B872" s="22"/>
      <c r="C872" s="22"/>
      <c r="D872" s="22"/>
      <c r="G872" s="22"/>
    </row>
    <row r="873" spans="2:7">
      <c r="B873" s="22"/>
      <c r="C873" s="22"/>
      <c r="D873" s="22"/>
      <c r="G873" s="22"/>
    </row>
    <row r="874" spans="2:7">
      <c r="B874" s="22"/>
      <c r="C874" s="22"/>
      <c r="D874" s="22"/>
      <c r="G874" s="22"/>
    </row>
    <row r="875" spans="2:7">
      <c r="B875" s="22"/>
      <c r="C875" s="22"/>
      <c r="D875" s="22"/>
      <c r="G875" s="22"/>
    </row>
    <row r="876" spans="2:7">
      <c r="B876" s="22"/>
      <c r="C876" s="22"/>
      <c r="D876" s="22"/>
      <c r="G876" s="22"/>
    </row>
    <row r="877" spans="2:7">
      <c r="B877" s="22"/>
      <c r="C877" s="22"/>
      <c r="D877" s="22"/>
      <c r="G877" s="22"/>
    </row>
    <row r="878" spans="2:7">
      <c r="B878" s="22"/>
      <c r="C878" s="22"/>
      <c r="D878" s="22"/>
      <c r="G878" s="22"/>
    </row>
    <row r="879" spans="2:7">
      <c r="B879" s="22"/>
      <c r="C879" s="22"/>
      <c r="D879" s="22"/>
      <c r="G879" s="22"/>
    </row>
    <row r="880" spans="2:7">
      <c r="B880" s="22"/>
      <c r="C880" s="22"/>
      <c r="D880" s="22"/>
      <c r="G880" s="22"/>
    </row>
    <row r="881" spans="2:7">
      <c r="B881" s="22"/>
      <c r="C881" s="22"/>
      <c r="D881" s="22"/>
      <c r="G881" s="22"/>
    </row>
    <row r="882" spans="2:7">
      <c r="B882" s="22"/>
      <c r="C882" s="22"/>
      <c r="D882" s="22"/>
      <c r="G882" s="22"/>
    </row>
    <row r="883" spans="2:7">
      <c r="B883" s="22"/>
      <c r="C883" s="22"/>
      <c r="D883" s="22"/>
      <c r="G883" s="22"/>
    </row>
    <row r="884" spans="2:7">
      <c r="B884" s="22"/>
      <c r="C884" s="22"/>
      <c r="D884" s="22"/>
      <c r="G884" s="22"/>
    </row>
    <row r="885" spans="2:7">
      <c r="B885" s="22"/>
      <c r="C885" s="22"/>
      <c r="D885" s="22"/>
      <c r="G885" s="22"/>
    </row>
    <row r="886" spans="2:7">
      <c r="B886" s="22"/>
      <c r="C886" s="22"/>
      <c r="D886" s="22"/>
      <c r="G886" s="22"/>
    </row>
    <row r="887" spans="2:7">
      <c r="B887" s="22"/>
      <c r="C887" s="22"/>
      <c r="D887" s="22"/>
      <c r="G887" s="22"/>
    </row>
    <row r="888" spans="2:7">
      <c r="B888" s="22"/>
      <c r="C888" s="22"/>
      <c r="D888" s="22"/>
      <c r="G888" s="22"/>
    </row>
    <row r="889" spans="2:7">
      <c r="B889" s="22"/>
      <c r="C889" s="22"/>
      <c r="D889" s="22"/>
      <c r="G889" s="22"/>
    </row>
    <row r="890" spans="2:7">
      <c r="B890" s="22"/>
      <c r="C890" s="22"/>
      <c r="D890" s="22"/>
      <c r="G890" s="22"/>
    </row>
    <row r="891" spans="2:7">
      <c r="B891" s="22"/>
      <c r="C891" s="22"/>
      <c r="D891" s="22"/>
      <c r="G891" s="22"/>
    </row>
    <row r="892" spans="2:7">
      <c r="B892" s="22"/>
      <c r="C892" s="22"/>
      <c r="D892" s="22"/>
      <c r="G892" s="22"/>
    </row>
    <row r="893" spans="2:7">
      <c r="B893" s="22"/>
      <c r="C893" s="22"/>
      <c r="D893" s="22"/>
      <c r="G893" s="22"/>
    </row>
    <row r="894" spans="2:7">
      <c r="B894" s="22"/>
      <c r="C894" s="22"/>
      <c r="D894" s="22"/>
      <c r="G894" s="22"/>
    </row>
    <row r="895" spans="2:7">
      <c r="B895" s="22"/>
      <c r="C895" s="22"/>
      <c r="D895" s="22"/>
      <c r="G895" s="22"/>
    </row>
    <row r="896" spans="2:7">
      <c r="B896" s="22"/>
      <c r="C896" s="22"/>
      <c r="D896" s="22"/>
      <c r="G896" s="22"/>
    </row>
    <row r="897" spans="2:7">
      <c r="B897" s="22"/>
      <c r="C897" s="22"/>
      <c r="D897" s="22"/>
      <c r="G897" s="22"/>
    </row>
    <row r="898" spans="2:7">
      <c r="B898" s="22"/>
      <c r="C898" s="22"/>
      <c r="D898" s="22"/>
      <c r="G898" s="22"/>
    </row>
    <row r="899" spans="2:7">
      <c r="B899" s="22"/>
      <c r="C899" s="22"/>
      <c r="D899" s="22"/>
      <c r="G899" s="22"/>
    </row>
    <row r="900" spans="2:7">
      <c r="B900" s="22"/>
      <c r="C900" s="22"/>
      <c r="D900" s="22"/>
      <c r="G900" s="22"/>
    </row>
    <row r="901" spans="2:7">
      <c r="B901" s="22"/>
      <c r="C901" s="22"/>
      <c r="D901" s="22"/>
      <c r="G901" s="22"/>
    </row>
    <row r="902" spans="2:7">
      <c r="B902" s="22"/>
      <c r="C902" s="22"/>
      <c r="D902" s="22"/>
      <c r="G902" s="22"/>
    </row>
    <row r="903" spans="2:7">
      <c r="B903" s="22"/>
      <c r="C903" s="22"/>
      <c r="D903" s="22"/>
      <c r="G903" s="22"/>
    </row>
    <row r="904" spans="2:7">
      <c r="B904" s="22"/>
      <c r="C904" s="22"/>
      <c r="D904" s="22"/>
      <c r="G904" s="22"/>
    </row>
    <row r="905" spans="2:7">
      <c r="B905" s="22"/>
      <c r="C905" s="22"/>
      <c r="D905" s="22"/>
      <c r="G905" s="22"/>
    </row>
    <row r="906" spans="2:7">
      <c r="B906" s="22"/>
      <c r="C906" s="22"/>
      <c r="D906" s="22"/>
      <c r="G906" s="22"/>
    </row>
    <row r="907" spans="2:7">
      <c r="B907" s="22"/>
      <c r="C907" s="22"/>
      <c r="D907" s="22"/>
      <c r="G907" s="22"/>
    </row>
    <row r="908" spans="2:7">
      <c r="B908" s="22"/>
      <c r="C908" s="22"/>
      <c r="D908" s="22"/>
      <c r="G908" s="22"/>
    </row>
    <row r="909" spans="2:7">
      <c r="B909" s="22"/>
      <c r="C909" s="22"/>
      <c r="D909" s="22"/>
      <c r="G909" s="22"/>
    </row>
    <row r="910" spans="2:7">
      <c r="B910" s="22"/>
      <c r="C910" s="22"/>
      <c r="D910" s="22"/>
      <c r="G910" s="22"/>
    </row>
    <row r="911" spans="2:7">
      <c r="B911" s="22"/>
      <c r="C911" s="22"/>
      <c r="D911" s="22"/>
      <c r="G911" s="22"/>
    </row>
    <row r="912" spans="2:7">
      <c r="B912" s="22"/>
      <c r="C912" s="22"/>
      <c r="D912" s="22"/>
      <c r="G912" s="22"/>
    </row>
    <row r="913" spans="2:7">
      <c r="B913" s="22"/>
      <c r="C913" s="22"/>
      <c r="D913" s="22"/>
      <c r="G913" s="22"/>
    </row>
    <row r="914" spans="2:7">
      <c r="B914" s="22"/>
      <c r="C914" s="22"/>
      <c r="D914" s="22"/>
      <c r="G914" s="22"/>
    </row>
    <row r="915" spans="2:7">
      <c r="B915" s="22"/>
      <c r="C915" s="22"/>
      <c r="D915" s="22"/>
      <c r="G915" s="22"/>
    </row>
    <row r="916" spans="2:7">
      <c r="B916" s="22"/>
      <c r="C916" s="22"/>
      <c r="D916" s="22"/>
      <c r="G916" s="22"/>
    </row>
    <row r="917" spans="2:7">
      <c r="B917" s="22"/>
      <c r="C917" s="22"/>
      <c r="D917" s="22"/>
      <c r="G917" s="22"/>
    </row>
    <row r="918" spans="2:7">
      <c r="B918" s="22"/>
      <c r="C918" s="22"/>
      <c r="D918" s="22"/>
      <c r="G918" s="22"/>
    </row>
    <row r="919" spans="2:7">
      <c r="B919" s="22"/>
      <c r="C919" s="22"/>
      <c r="D919" s="22"/>
      <c r="G919" s="22"/>
    </row>
    <row r="920" spans="2:7">
      <c r="B920" s="22"/>
      <c r="C920" s="22"/>
      <c r="D920" s="22"/>
      <c r="G920" s="22"/>
    </row>
    <row r="921" spans="2:7">
      <c r="B921" s="22"/>
      <c r="C921" s="22"/>
      <c r="D921" s="22"/>
      <c r="G921" s="22"/>
    </row>
    <row r="922" spans="2:7">
      <c r="B922" s="22"/>
      <c r="C922" s="22"/>
      <c r="D922" s="22"/>
      <c r="G922" s="22"/>
    </row>
    <row r="923" spans="2:7">
      <c r="B923" s="22"/>
      <c r="C923" s="22"/>
      <c r="D923" s="22"/>
      <c r="G923" s="22"/>
    </row>
    <row r="924" spans="2:7">
      <c r="B924" s="22"/>
      <c r="C924" s="22"/>
      <c r="D924" s="22"/>
      <c r="G924" s="22"/>
    </row>
    <row r="925" spans="2:7">
      <c r="B925" s="22"/>
      <c r="C925" s="22"/>
      <c r="D925" s="22"/>
      <c r="G925" s="22"/>
    </row>
    <row r="926" spans="2:7">
      <c r="B926" s="22"/>
      <c r="C926" s="22"/>
      <c r="D926" s="22"/>
      <c r="G926" s="22"/>
    </row>
    <row r="927" spans="2:7">
      <c r="B927" s="22"/>
      <c r="C927" s="22"/>
      <c r="D927" s="22"/>
      <c r="G927" s="22"/>
    </row>
    <row r="928" spans="2:7">
      <c r="B928" s="22"/>
      <c r="C928" s="22"/>
      <c r="D928" s="22"/>
      <c r="G928" s="22"/>
    </row>
    <row r="929" spans="2:7">
      <c r="B929" s="22"/>
      <c r="C929" s="22"/>
      <c r="D929" s="22"/>
      <c r="G929" s="22"/>
    </row>
    <row r="930" spans="2:7">
      <c r="B930" s="22"/>
      <c r="C930" s="22"/>
      <c r="D930" s="22"/>
      <c r="G930" s="22"/>
    </row>
    <row r="931" spans="2:7">
      <c r="B931" s="22"/>
      <c r="C931" s="22"/>
      <c r="D931" s="22"/>
      <c r="G931" s="22"/>
    </row>
    <row r="932" spans="2:7">
      <c r="B932" s="22"/>
      <c r="C932" s="22"/>
      <c r="D932" s="22"/>
      <c r="G932" s="22"/>
    </row>
    <row r="933" spans="2:7">
      <c r="B933" s="22"/>
      <c r="C933" s="22"/>
      <c r="D933" s="22"/>
      <c r="G933" s="22"/>
    </row>
    <row r="934" spans="2:7">
      <c r="B934" s="22"/>
      <c r="C934" s="22"/>
      <c r="D934" s="22"/>
      <c r="G934" s="22"/>
    </row>
    <row r="935" spans="2:7">
      <c r="B935" s="22"/>
      <c r="C935" s="22"/>
      <c r="D935" s="22"/>
      <c r="G935" s="22"/>
    </row>
    <row r="936" spans="2:7">
      <c r="B936" s="22"/>
      <c r="C936" s="22"/>
      <c r="D936" s="22"/>
      <c r="G936" s="22"/>
    </row>
    <row r="937" spans="2:7">
      <c r="B937" s="22"/>
      <c r="C937" s="22"/>
      <c r="D937" s="22"/>
      <c r="G937" s="22"/>
    </row>
    <row r="938" spans="2:7">
      <c r="B938" s="22"/>
      <c r="C938" s="22"/>
      <c r="D938" s="22"/>
      <c r="G938" s="22"/>
    </row>
    <row r="939" spans="2:7">
      <c r="B939" s="22"/>
      <c r="C939" s="22"/>
      <c r="D939" s="22"/>
      <c r="G939" s="22"/>
    </row>
    <row r="940" spans="2:7">
      <c r="B940" s="22"/>
      <c r="C940" s="22"/>
      <c r="D940" s="22"/>
      <c r="G940" s="22"/>
    </row>
    <row r="941" spans="2:7">
      <c r="B941" s="22"/>
      <c r="C941" s="22"/>
      <c r="D941" s="22"/>
      <c r="G941" s="22"/>
    </row>
    <row r="942" spans="2:7">
      <c r="B942" s="22"/>
      <c r="C942" s="22"/>
      <c r="D942" s="22"/>
      <c r="G942" s="22"/>
    </row>
    <row r="943" spans="2:7">
      <c r="B943" s="22"/>
      <c r="C943" s="22"/>
      <c r="D943" s="22"/>
      <c r="G943" s="22"/>
    </row>
    <row r="944" spans="2:7">
      <c r="B944" s="22"/>
      <c r="C944" s="22"/>
      <c r="D944" s="22"/>
      <c r="G944" s="22"/>
    </row>
    <row r="945" spans="2:7">
      <c r="B945" s="22"/>
      <c r="C945" s="22"/>
      <c r="D945" s="22"/>
      <c r="G945" s="22"/>
    </row>
    <row r="946" spans="2:7">
      <c r="B946" s="22"/>
      <c r="C946" s="22"/>
      <c r="D946" s="22"/>
      <c r="G946" s="22"/>
    </row>
    <row r="947" spans="2:7">
      <c r="B947" s="22"/>
      <c r="C947" s="22"/>
      <c r="D947" s="22"/>
      <c r="G947" s="22"/>
    </row>
    <row r="948" spans="2:7">
      <c r="B948" s="22"/>
      <c r="C948" s="22"/>
      <c r="D948" s="22"/>
      <c r="G948" s="22"/>
    </row>
    <row r="949" spans="2:7">
      <c r="B949" s="22"/>
      <c r="C949" s="22"/>
      <c r="D949" s="22"/>
      <c r="G949" s="22"/>
    </row>
    <row r="950" spans="2:7">
      <c r="B950" s="22"/>
      <c r="C950" s="22"/>
      <c r="D950" s="22"/>
      <c r="G950" s="22"/>
    </row>
    <row r="951" spans="2:7">
      <c r="B951" s="22"/>
      <c r="C951" s="22"/>
      <c r="D951" s="22"/>
      <c r="G951" s="22"/>
    </row>
    <row r="952" spans="2:7">
      <c r="B952" s="22"/>
      <c r="C952" s="22"/>
      <c r="D952" s="22"/>
      <c r="G952" s="22"/>
    </row>
    <row r="953" spans="2:7">
      <c r="B953" s="22"/>
      <c r="C953" s="22"/>
      <c r="D953" s="22"/>
      <c r="G953" s="22"/>
    </row>
    <row r="954" spans="2:7">
      <c r="B954" s="22"/>
      <c r="C954" s="22"/>
      <c r="D954" s="22"/>
      <c r="G954" s="22"/>
    </row>
    <row r="955" spans="2:7">
      <c r="B955" s="22"/>
      <c r="C955" s="22"/>
      <c r="D955" s="22"/>
      <c r="G955" s="22"/>
    </row>
    <row r="956" spans="2:7">
      <c r="B956" s="22"/>
      <c r="C956" s="22"/>
      <c r="D956" s="22"/>
      <c r="G956" s="22"/>
    </row>
    <row r="957" spans="2:7">
      <c r="B957" s="22"/>
      <c r="C957" s="22"/>
      <c r="D957" s="22"/>
      <c r="G957" s="22"/>
    </row>
    <row r="958" spans="2:7">
      <c r="B958" s="22"/>
      <c r="C958" s="22"/>
      <c r="D958" s="22"/>
      <c r="G958" s="22"/>
    </row>
    <row r="959" spans="2:7">
      <c r="B959" s="22"/>
      <c r="C959" s="22"/>
      <c r="D959" s="22"/>
      <c r="G959" s="22"/>
    </row>
    <row r="960" spans="2:7">
      <c r="B960" s="22"/>
      <c r="C960" s="22"/>
      <c r="D960" s="22"/>
      <c r="G960" s="22"/>
    </row>
    <row r="961" spans="2:7">
      <c r="B961" s="22"/>
      <c r="C961" s="22"/>
      <c r="D961" s="22"/>
      <c r="G961" s="22"/>
    </row>
    <row r="962" spans="2:7">
      <c r="B962" s="22"/>
      <c r="C962" s="22"/>
      <c r="D962" s="22"/>
      <c r="G962" s="22"/>
    </row>
    <row r="963" spans="2:7">
      <c r="B963" s="22"/>
      <c r="C963" s="22"/>
      <c r="D963" s="22"/>
      <c r="G963" s="22"/>
    </row>
    <row r="964" spans="2:7">
      <c r="B964" s="22"/>
      <c r="C964" s="22"/>
      <c r="D964" s="22"/>
      <c r="G964" s="22"/>
    </row>
    <row r="965" spans="2:7">
      <c r="B965" s="22"/>
      <c r="C965" s="22"/>
      <c r="D965" s="22"/>
      <c r="G965" s="22"/>
    </row>
    <row r="966" spans="2:7">
      <c r="B966" s="22"/>
      <c r="C966" s="22"/>
      <c r="D966" s="22"/>
      <c r="G966" s="22"/>
    </row>
    <row r="967" spans="2:7">
      <c r="B967" s="22"/>
      <c r="C967" s="22"/>
      <c r="D967" s="22"/>
      <c r="G967" s="22"/>
    </row>
    <row r="968" spans="2:7">
      <c r="B968" s="22"/>
      <c r="C968" s="22"/>
      <c r="D968" s="22"/>
      <c r="G968" s="22"/>
    </row>
    <row r="969" spans="2:7">
      <c r="B969" s="22"/>
      <c r="C969" s="22"/>
      <c r="D969" s="22"/>
      <c r="G969" s="22"/>
    </row>
    <row r="970" spans="2:7">
      <c r="B970" s="22"/>
      <c r="C970" s="22"/>
      <c r="D970" s="22"/>
      <c r="G970" s="22"/>
    </row>
    <row r="971" spans="2:7">
      <c r="B971" s="22"/>
      <c r="C971" s="22"/>
      <c r="D971" s="22"/>
      <c r="G971" s="22"/>
    </row>
    <row r="972" spans="2:7">
      <c r="B972" s="22"/>
      <c r="C972" s="22"/>
      <c r="D972" s="22"/>
      <c r="G972" s="22"/>
    </row>
    <row r="973" spans="2:7">
      <c r="B973" s="22"/>
      <c r="C973" s="22"/>
      <c r="D973" s="22"/>
      <c r="G973" s="22"/>
    </row>
    <row r="974" spans="2:7">
      <c r="B974" s="22"/>
      <c r="C974" s="22"/>
      <c r="D974" s="22"/>
      <c r="G974" s="22"/>
    </row>
    <row r="975" spans="2:7">
      <c r="B975" s="22"/>
      <c r="C975" s="22"/>
      <c r="D975" s="22"/>
      <c r="G975" s="22"/>
    </row>
    <row r="976" spans="2:7">
      <c r="B976" s="22"/>
      <c r="C976" s="22"/>
      <c r="D976" s="22"/>
      <c r="G976" s="22"/>
    </row>
    <row r="977" spans="2:7">
      <c r="B977" s="22"/>
      <c r="C977" s="22"/>
      <c r="D977" s="22"/>
      <c r="G977" s="22"/>
    </row>
    <row r="978" spans="2:7">
      <c r="B978" s="22"/>
      <c r="C978" s="22"/>
      <c r="D978" s="22"/>
      <c r="G978" s="22"/>
    </row>
    <row r="979" spans="2:7">
      <c r="B979" s="22"/>
      <c r="C979" s="22"/>
      <c r="D979" s="22"/>
      <c r="G979" s="22"/>
    </row>
    <row r="980" spans="2:7">
      <c r="B980" s="22"/>
      <c r="C980" s="22"/>
      <c r="D980" s="22"/>
      <c r="G980" s="22"/>
    </row>
    <row r="981" spans="2:7">
      <c r="B981" s="22"/>
      <c r="C981" s="22"/>
      <c r="D981" s="22"/>
      <c r="G981" s="22"/>
    </row>
    <row r="982" spans="2:7">
      <c r="B982" s="22"/>
      <c r="C982" s="22"/>
      <c r="D982" s="22"/>
      <c r="G982" s="22"/>
    </row>
    <row r="983" spans="2:7">
      <c r="B983" s="22"/>
      <c r="C983" s="22"/>
      <c r="D983" s="22"/>
      <c r="G983" s="22"/>
    </row>
    <row r="984" spans="2:7">
      <c r="B984" s="22"/>
      <c r="C984" s="22"/>
      <c r="D984" s="22"/>
      <c r="G984" s="22"/>
    </row>
    <row r="985" spans="2:7">
      <c r="B985" s="22"/>
      <c r="C985" s="22"/>
      <c r="D985" s="22"/>
      <c r="G985" s="22"/>
    </row>
    <row r="986" spans="2:7">
      <c r="B986" s="22"/>
      <c r="C986" s="22"/>
      <c r="D986" s="22"/>
      <c r="G986" s="22"/>
    </row>
    <row r="987" spans="2:7">
      <c r="B987" s="22"/>
      <c r="C987" s="22"/>
      <c r="D987" s="22"/>
      <c r="G987" s="22"/>
    </row>
    <row r="988" spans="2:7">
      <c r="B988" s="22"/>
      <c r="C988" s="22"/>
      <c r="D988" s="22"/>
      <c r="G988" s="22"/>
    </row>
    <row r="989" spans="2:7">
      <c r="B989" s="22"/>
      <c r="C989" s="22"/>
      <c r="D989" s="22"/>
      <c r="G989" s="22"/>
    </row>
    <row r="990" spans="2:7">
      <c r="B990" s="22"/>
      <c r="C990" s="22"/>
      <c r="D990" s="22"/>
      <c r="G990" s="22"/>
    </row>
    <row r="991" spans="2:7">
      <c r="B991" s="22"/>
      <c r="C991" s="22"/>
      <c r="D991" s="22"/>
      <c r="G991" s="22"/>
    </row>
    <row r="992" spans="2:7">
      <c r="B992" s="22"/>
      <c r="C992" s="22"/>
      <c r="D992" s="22"/>
      <c r="G992" s="22"/>
    </row>
    <row r="993" spans="2:7">
      <c r="B993" s="22"/>
      <c r="C993" s="22"/>
      <c r="D993" s="22"/>
      <c r="G993" s="22"/>
    </row>
    <row r="994" spans="2:7">
      <c r="B994" s="22"/>
      <c r="C994" s="22"/>
      <c r="D994" s="22"/>
      <c r="G994" s="22"/>
    </row>
    <row r="995" spans="2:7">
      <c r="B995" s="22"/>
      <c r="C995" s="22"/>
      <c r="D995" s="22"/>
      <c r="G995" s="22"/>
    </row>
    <row r="996" spans="2:7">
      <c r="B996" s="22"/>
      <c r="C996" s="22"/>
      <c r="D996" s="22"/>
      <c r="G996" s="22"/>
    </row>
    <row r="997" spans="2:7">
      <c r="B997" s="22"/>
      <c r="C997" s="22"/>
      <c r="D997" s="22"/>
      <c r="G997" s="22"/>
    </row>
    <row r="998" spans="2:7">
      <c r="B998" s="22"/>
      <c r="C998" s="22"/>
      <c r="D998" s="22"/>
      <c r="G998" s="22"/>
    </row>
    <row r="999" spans="2:7">
      <c r="B999" s="22"/>
      <c r="C999" s="22"/>
      <c r="D999" s="22"/>
      <c r="G999" s="22"/>
    </row>
    <row r="1000" spans="2:7">
      <c r="B1000" s="22"/>
      <c r="C1000" s="22"/>
      <c r="D1000" s="22"/>
      <c r="G1000" s="22"/>
    </row>
    <row r="1001" spans="2:7">
      <c r="B1001" s="22"/>
      <c r="C1001" s="22"/>
      <c r="D1001" s="22"/>
      <c r="G1001" s="22"/>
    </row>
    <row r="1002" spans="2:7">
      <c r="B1002" s="22"/>
      <c r="C1002" s="22"/>
      <c r="D1002" s="22"/>
      <c r="G1002" s="22"/>
    </row>
    <row r="1003" spans="2:7">
      <c r="B1003" s="22"/>
      <c r="C1003" s="22"/>
      <c r="D1003" s="22"/>
      <c r="G1003" s="22"/>
    </row>
    <row r="1004" spans="2:7">
      <c r="B1004" s="22"/>
      <c r="C1004" s="22"/>
      <c r="D1004" s="22"/>
      <c r="G1004" s="22"/>
    </row>
    <row r="1005" spans="2:7">
      <c r="B1005" s="22"/>
      <c r="C1005" s="22"/>
      <c r="D1005" s="22"/>
      <c r="G1005" s="22"/>
    </row>
    <row r="1006" spans="2:7">
      <c r="B1006" s="22"/>
      <c r="C1006" s="22"/>
      <c r="D1006" s="22"/>
      <c r="G1006" s="22"/>
    </row>
    <row r="1007" spans="2:7">
      <c r="B1007" s="22"/>
      <c r="C1007" s="22"/>
      <c r="D1007" s="22"/>
      <c r="G1007" s="22"/>
    </row>
    <row r="1008" spans="2:7">
      <c r="B1008" s="22"/>
      <c r="C1008" s="22"/>
      <c r="D1008" s="22"/>
      <c r="G1008" s="22"/>
    </row>
    <row r="1009" spans="2:7">
      <c r="B1009" s="22"/>
      <c r="C1009" s="22"/>
      <c r="D1009" s="22"/>
      <c r="G1009" s="22"/>
    </row>
    <row r="1010" spans="2:7">
      <c r="B1010" s="22"/>
      <c r="C1010" s="22"/>
      <c r="D1010" s="22"/>
      <c r="G1010" s="22"/>
    </row>
    <row r="1011" spans="2:7">
      <c r="B1011" s="22"/>
      <c r="C1011" s="22"/>
      <c r="D1011" s="22"/>
      <c r="G1011" s="22"/>
    </row>
    <row r="1012" spans="2:7">
      <c r="B1012" s="22"/>
      <c r="C1012" s="22"/>
      <c r="D1012" s="22"/>
      <c r="G1012" s="22"/>
    </row>
    <row r="1013" spans="2:7">
      <c r="B1013" s="22"/>
      <c r="C1013" s="22"/>
      <c r="D1013" s="22"/>
      <c r="G1013" s="22"/>
    </row>
    <row r="1014" spans="2:7">
      <c r="B1014" s="22"/>
      <c r="C1014" s="22"/>
      <c r="D1014" s="22"/>
      <c r="G1014" s="22"/>
    </row>
    <row r="1015" spans="2:7">
      <c r="B1015" s="22"/>
      <c r="C1015" s="22"/>
      <c r="D1015" s="22"/>
      <c r="G1015" s="22"/>
    </row>
    <row r="1016" spans="2:7">
      <c r="B1016" s="22"/>
      <c r="C1016" s="22"/>
      <c r="D1016" s="22"/>
      <c r="G1016" s="22"/>
    </row>
    <row r="1017" spans="2:7">
      <c r="B1017" s="22"/>
      <c r="C1017" s="22"/>
      <c r="D1017" s="22"/>
      <c r="G1017" s="22"/>
    </row>
    <row r="1018" spans="2:7">
      <c r="B1018" s="22"/>
      <c r="C1018" s="22"/>
      <c r="D1018" s="22"/>
      <c r="G1018" s="22"/>
    </row>
    <row r="1019" spans="2:7">
      <c r="B1019" s="22"/>
      <c r="C1019" s="22"/>
      <c r="D1019" s="22"/>
      <c r="G1019" s="22"/>
    </row>
    <row r="1020" spans="2:7">
      <c r="B1020" s="22"/>
      <c r="C1020" s="22"/>
      <c r="D1020" s="22"/>
      <c r="G1020" s="22"/>
    </row>
    <row r="1021" spans="2:7">
      <c r="B1021" s="22"/>
      <c r="C1021" s="22"/>
      <c r="D1021" s="22"/>
      <c r="G1021" s="22"/>
    </row>
    <row r="1022" spans="2:7">
      <c r="B1022" s="22"/>
      <c r="C1022" s="22"/>
      <c r="D1022" s="22"/>
      <c r="G1022" s="22"/>
    </row>
    <row r="1023" spans="2:7">
      <c r="B1023" s="22"/>
      <c r="C1023" s="22"/>
      <c r="D1023" s="22"/>
      <c r="G1023" s="22"/>
    </row>
    <row r="1024" spans="2:7">
      <c r="B1024" s="22"/>
      <c r="C1024" s="22"/>
      <c r="D1024" s="22"/>
      <c r="G1024" s="22"/>
    </row>
    <row r="1025" spans="2:7">
      <c r="B1025" s="22"/>
      <c r="C1025" s="22"/>
      <c r="D1025" s="22"/>
      <c r="G1025" s="22"/>
    </row>
    <row r="1026" spans="2:7">
      <c r="B1026" s="22"/>
      <c r="C1026" s="22"/>
      <c r="D1026" s="22"/>
      <c r="G1026" s="22"/>
    </row>
    <row r="1027" spans="2:7">
      <c r="B1027" s="22"/>
      <c r="C1027" s="22"/>
      <c r="D1027" s="22"/>
      <c r="G1027" s="22"/>
    </row>
    <row r="1028" spans="2:7">
      <c r="B1028" s="22"/>
      <c r="C1028" s="22"/>
      <c r="D1028" s="22"/>
      <c r="G1028" s="22"/>
    </row>
    <row r="1029" spans="2:7">
      <c r="B1029" s="22"/>
      <c r="C1029" s="22"/>
      <c r="D1029" s="22"/>
      <c r="G1029" s="22"/>
    </row>
    <row r="1030" spans="2:7">
      <c r="B1030" s="22"/>
      <c r="C1030" s="22"/>
      <c r="D1030" s="22"/>
      <c r="G1030" s="22"/>
    </row>
    <row r="1031" spans="2:7">
      <c r="B1031" s="22"/>
      <c r="C1031" s="22"/>
      <c r="D1031" s="22"/>
      <c r="G1031" s="22"/>
    </row>
    <row r="1032" spans="2:7">
      <c r="B1032" s="22"/>
      <c r="C1032" s="22"/>
      <c r="D1032" s="22"/>
      <c r="G1032" s="22"/>
    </row>
    <row r="1033" spans="2:7">
      <c r="B1033" s="22"/>
      <c r="C1033" s="22"/>
      <c r="D1033" s="22"/>
      <c r="G1033" s="22"/>
    </row>
    <row r="1034" spans="2:7">
      <c r="B1034" s="22"/>
      <c r="C1034" s="22"/>
      <c r="D1034" s="22"/>
      <c r="G1034" s="22"/>
    </row>
    <row r="1035" spans="2:7">
      <c r="B1035" s="22"/>
      <c r="C1035" s="22"/>
      <c r="D1035" s="22"/>
      <c r="G1035" s="22"/>
    </row>
    <row r="1036" spans="2:7">
      <c r="B1036" s="22"/>
      <c r="C1036" s="22"/>
      <c r="D1036" s="22"/>
      <c r="G1036" s="22"/>
    </row>
    <row r="1037" spans="2:7">
      <c r="B1037" s="22"/>
      <c r="C1037" s="22"/>
      <c r="D1037" s="22"/>
      <c r="G1037" s="22"/>
    </row>
    <row r="1038" spans="2:7">
      <c r="B1038" s="22"/>
      <c r="C1038" s="22"/>
      <c r="D1038" s="22"/>
      <c r="G1038" s="22"/>
    </row>
    <row r="1039" spans="2:7">
      <c r="B1039" s="22"/>
      <c r="C1039" s="22"/>
      <c r="D1039" s="22"/>
      <c r="G1039" s="22"/>
    </row>
    <row r="1040" spans="2:7">
      <c r="B1040" s="22"/>
      <c r="C1040" s="22"/>
      <c r="D1040" s="22"/>
      <c r="G1040" s="22"/>
    </row>
    <row r="1041" spans="2:7">
      <c r="B1041" s="22"/>
      <c r="C1041" s="22"/>
      <c r="D1041" s="22"/>
      <c r="G1041" s="22"/>
    </row>
    <row r="1042" spans="2:7">
      <c r="B1042" s="22"/>
      <c r="C1042" s="22"/>
      <c r="D1042" s="22"/>
      <c r="G1042" s="22"/>
    </row>
    <row r="1043" spans="2:7">
      <c r="B1043" s="22"/>
      <c r="C1043" s="22"/>
      <c r="D1043" s="22"/>
      <c r="G1043" s="22"/>
    </row>
    <row r="1044" spans="2:7">
      <c r="B1044" s="22"/>
      <c r="C1044" s="22"/>
      <c r="D1044" s="22"/>
      <c r="G1044" s="22"/>
    </row>
    <row r="1045" spans="2:7">
      <c r="B1045" s="22"/>
      <c r="C1045" s="22"/>
      <c r="D1045" s="22"/>
      <c r="G1045" s="22"/>
    </row>
    <row r="1046" spans="2:7">
      <c r="B1046" s="22"/>
      <c r="C1046" s="22"/>
      <c r="D1046" s="22"/>
      <c r="G1046" s="22"/>
    </row>
    <row r="1047" spans="2:7">
      <c r="B1047" s="22"/>
      <c r="C1047" s="22"/>
      <c r="D1047" s="22"/>
      <c r="G1047" s="22"/>
    </row>
    <row r="1048" spans="2:7">
      <c r="B1048" s="22"/>
      <c r="C1048" s="22"/>
      <c r="D1048" s="22"/>
      <c r="G1048" s="22"/>
    </row>
    <row r="1049" spans="2:7">
      <c r="B1049" s="22"/>
      <c r="C1049" s="22"/>
      <c r="D1049" s="22"/>
      <c r="G1049" s="22"/>
    </row>
    <row r="1050" spans="2:7">
      <c r="B1050" s="22"/>
      <c r="C1050" s="22"/>
      <c r="D1050" s="22"/>
      <c r="G1050" s="22"/>
    </row>
    <row r="1051" spans="2:7">
      <c r="B1051" s="22"/>
      <c r="C1051" s="22"/>
      <c r="D1051" s="22"/>
      <c r="G1051" s="22"/>
    </row>
    <row r="1052" spans="2:7">
      <c r="B1052" s="22"/>
      <c r="C1052" s="22"/>
      <c r="D1052" s="22"/>
      <c r="G1052" s="22"/>
    </row>
    <row r="1053" spans="2:7">
      <c r="B1053" s="22"/>
      <c r="C1053" s="22"/>
      <c r="D1053" s="22"/>
      <c r="G1053" s="22"/>
    </row>
    <row r="1054" spans="2:7">
      <c r="B1054" s="22"/>
      <c r="C1054" s="22"/>
      <c r="D1054" s="22"/>
      <c r="G1054" s="22"/>
    </row>
    <row r="1055" spans="2:7">
      <c r="B1055" s="22"/>
      <c r="C1055" s="22"/>
      <c r="D1055" s="22"/>
      <c r="G1055" s="22"/>
    </row>
    <row r="1056" spans="2:7">
      <c r="B1056" s="22"/>
      <c r="C1056" s="22"/>
      <c r="D1056" s="22"/>
      <c r="G1056" s="22"/>
    </row>
    <row r="1057" spans="2:7">
      <c r="B1057" s="22"/>
      <c r="C1057" s="22"/>
      <c r="D1057" s="22"/>
      <c r="G1057" s="22"/>
    </row>
    <row r="1058" spans="2:7">
      <c r="B1058" s="22"/>
      <c r="C1058" s="22"/>
      <c r="D1058" s="22"/>
      <c r="G1058" s="22"/>
    </row>
    <row r="1059" spans="2:7">
      <c r="B1059" s="22"/>
      <c r="C1059" s="22"/>
      <c r="D1059" s="22"/>
      <c r="G1059" s="22"/>
    </row>
    <row r="1060" spans="2:7">
      <c r="B1060" s="22"/>
      <c r="C1060" s="22"/>
      <c r="D1060" s="22"/>
      <c r="G1060" s="22"/>
    </row>
    <row r="1061" spans="2:7">
      <c r="B1061" s="22"/>
      <c r="C1061" s="22"/>
      <c r="D1061" s="22"/>
      <c r="G1061" s="22"/>
    </row>
    <row r="1062" spans="2:7">
      <c r="B1062" s="22"/>
      <c r="C1062" s="22"/>
      <c r="D1062" s="22"/>
      <c r="G1062" s="22"/>
    </row>
    <row r="1063" spans="2:7">
      <c r="B1063" s="22"/>
      <c r="C1063" s="22"/>
      <c r="D1063" s="22"/>
      <c r="G1063" s="22"/>
    </row>
    <row r="1064" spans="2:7">
      <c r="B1064" s="22"/>
      <c r="C1064" s="22"/>
      <c r="D1064" s="22"/>
      <c r="G1064" s="22"/>
    </row>
    <row r="1065" spans="2:7">
      <c r="B1065" s="22"/>
      <c r="C1065" s="22"/>
      <c r="D1065" s="22"/>
      <c r="G1065" s="22"/>
    </row>
    <row r="1066" spans="2:7">
      <c r="B1066" s="22"/>
      <c r="C1066" s="22"/>
      <c r="D1066" s="22"/>
      <c r="G1066" s="22"/>
    </row>
    <row r="1067" spans="2:7">
      <c r="B1067" s="22"/>
      <c r="C1067" s="22"/>
      <c r="D1067" s="22"/>
      <c r="G1067" s="22"/>
    </row>
    <row r="1068" spans="2:7">
      <c r="B1068" s="22"/>
      <c r="C1068" s="22"/>
      <c r="D1068" s="22"/>
      <c r="G1068" s="22"/>
    </row>
    <row r="1069" spans="2:7">
      <c r="B1069" s="22"/>
      <c r="C1069" s="22"/>
      <c r="D1069" s="22"/>
      <c r="G1069" s="22"/>
    </row>
    <row r="1070" spans="2:7">
      <c r="B1070" s="22"/>
      <c r="C1070" s="22"/>
      <c r="D1070" s="22"/>
      <c r="G1070" s="22"/>
    </row>
    <row r="1071" spans="2:7">
      <c r="B1071" s="22"/>
      <c r="C1071" s="22"/>
      <c r="D1071" s="22"/>
      <c r="G1071" s="22"/>
    </row>
    <row r="1072" spans="2:7">
      <c r="B1072" s="22"/>
      <c r="C1072" s="22"/>
      <c r="D1072" s="22"/>
      <c r="G1072" s="22"/>
    </row>
    <row r="1073" spans="2:7">
      <c r="B1073" s="22"/>
      <c r="C1073" s="22"/>
      <c r="D1073" s="22"/>
      <c r="G1073" s="22"/>
    </row>
    <row r="1074" spans="2:7">
      <c r="B1074" s="22"/>
      <c r="C1074" s="22"/>
      <c r="D1074" s="22"/>
      <c r="G1074" s="22"/>
    </row>
    <row r="1075" spans="2:7">
      <c r="B1075" s="22"/>
      <c r="C1075" s="22"/>
      <c r="D1075" s="22"/>
      <c r="G1075" s="22"/>
    </row>
    <row r="1076" spans="2:7">
      <c r="B1076" s="22"/>
      <c r="C1076" s="22"/>
      <c r="D1076" s="22"/>
      <c r="G1076" s="22"/>
    </row>
    <row r="1077" spans="2:7">
      <c r="B1077" s="22"/>
      <c r="C1077" s="22"/>
      <c r="D1077" s="22"/>
      <c r="G1077" s="22"/>
    </row>
    <row r="1078" spans="2:7">
      <c r="B1078" s="22"/>
      <c r="C1078" s="22"/>
      <c r="D1078" s="22"/>
      <c r="G1078" s="22"/>
    </row>
    <row r="1079" spans="2:7">
      <c r="B1079" s="22"/>
      <c r="C1079" s="22"/>
      <c r="D1079" s="22"/>
      <c r="G1079" s="22"/>
    </row>
    <row r="1080" spans="2:7">
      <c r="B1080" s="22"/>
      <c r="C1080" s="22"/>
      <c r="D1080" s="22"/>
      <c r="G1080" s="22"/>
    </row>
    <row r="1081" spans="2:7">
      <c r="B1081" s="22"/>
      <c r="C1081" s="22"/>
      <c r="D1081" s="22"/>
      <c r="G1081" s="22"/>
    </row>
    <row r="1082" spans="2:7">
      <c r="B1082" s="22"/>
      <c r="C1082" s="22"/>
      <c r="D1082" s="22"/>
      <c r="G1082" s="22"/>
    </row>
    <row r="1083" spans="2:7">
      <c r="B1083" s="22"/>
      <c r="C1083" s="22"/>
      <c r="D1083" s="22"/>
      <c r="G1083" s="22"/>
    </row>
    <row r="1084" spans="2:7">
      <c r="B1084" s="22"/>
      <c r="C1084" s="22"/>
      <c r="D1084" s="22"/>
      <c r="G1084" s="22"/>
    </row>
    <row r="1085" spans="2:7">
      <c r="B1085" s="22"/>
      <c r="C1085" s="22"/>
      <c r="D1085" s="22"/>
      <c r="G1085" s="22"/>
    </row>
    <row r="1086" spans="2:7">
      <c r="B1086" s="22"/>
      <c r="C1086" s="22"/>
      <c r="D1086" s="22"/>
      <c r="G1086" s="22"/>
    </row>
    <row r="1087" spans="2:7">
      <c r="B1087" s="22"/>
      <c r="C1087" s="22"/>
      <c r="D1087" s="22"/>
      <c r="G1087" s="22"/>
    </row>
    <row r="1088" spans="2:7">
      <c r="B1088" s="22"/>
      <c r="C1088" s="22"/>
      <c r="D1088" s="22"/>
      <c r="G1088" s="22"/>
    </row>
    <row r="1089" spans="2:7">
      <c r="B1089" s="22"/>
      <c r="C1089" s="22"/>
      <c r="D1089" s="22"/>
      <c r="G1089" s="22"/>
    </row>
    <row r="1090" spans="2:7">
      <c r="B1090" s="22"/>
      <c r="C1090" s="22"/>
      <c r="D1090" s="22"/>
      <c r="G1090" s="22"/>
    </row>
    <row r="1091" spans="2:7">
      <c r="B1091" s="22"/>
      <c r="C1091" s="22"/>
      <c r="D1091" s="22"/>
      <c r="G1091" s="22"/>
    </row>
    <row r="1092" spans="2:7">
      <c r="B1092" s="22"/>
      <c r="C1092" s="22"/>
      <c r="D1092" s="22"/>
      <c r="G1092" s="22"/>
    </row>
    <row r="1093" spans="2:7">
      <c r="B1093" s="22"/>
      <c r="C1093" s="22"/>
      <c r="D1093" s="22"/>
      <c r="G1093" s="22"/>
    </row>
    <row r="1094" spans="2:7">
      <c r="B1094" s="22"/>
      <c r="C1094" s="22"/>
      <c r="D1094" s="22"/>
      <c r="G1094" s="22"/>
    </row>
    <row r="1095" spans="2:7">
      <c r="B1095" s="22"/>
      <c r="C1095" s="22"/>
      <c r="D1095" s="22"/>
      <c r="G1095" s="22"/>
    </row>
    <row r="1096" spans="2:7">
      <c r="B1096" s="22"/>
      <c r="C1096" s="22"/>
      <c r="D1096" s="22"/>
      <c r="G1096" s="22"/>
    </row>
    <row r="1097" spans="2:7">
      <c r="B1097" s="22"/>
      <c r="C1097" s="22"/>
      <c r="D1097" s="22"/>
      <c r="G1097" s="22"/>
    </row>
    <row r="1098" spans="2:7">
      <c r="B1098" s="22"/>
      <c r="C1098" s="22"/>
      <c r="D1098" s="22"/>
      <c r="G1098" s="22"/>
    </row>
    <row r="1099" spans="2:7">
      <c r="B1099" s="22"/>
      <c r="C1099" s="22"/>
      <c r="D1099" s="22"/>
      <c r="G1099" s="22"/>
    </row>
    <row r="1100" spans="2:7">
      <c r="B1100" s="22"/>
      <c r="C1100" s="22"/>
      <c r="D1100" s="22"/>
      <c r="G1100" s="22"/>
    </row>
    <row r="1101" spans="2:7">
      <c r="B1101" s="22"/>
      <c r="C1101" s="22"/>
      <c r="D1101" s="22"/>
      <c r="G1101" s="22"/>
    </row>
    <row r="1102" spans="2:7">
      <c r="B1102" s="22"/>
      <c r="C1102" s="22"/>
      <c r="D1102" s="22"/>
      <c r="G1102" s="22"/>
    </row>
    <row r="1103" spans="2:7">
      <c r="B1103" s="22"/>
      <c r="C1103" s="22"/>
      <c r="D1103" s="22"/>
      <c r="G1103" s="22"/>
    </row>
    <row r="1104" spans="2:7">
      <c r="B1104" s="22"/>
      <c r="C1104" s="22"/>
      <c r="D1104" s="22"/>
      <c r="G1104" s="22"/>
    </row>
    <row r="1105" spans="2:7">
      <c r="B1105" s="22"/>
      <c r="C1105" s="22"/>
      <c r="D1105" s="22"/>
      <c r="G1105" s="22"/>
    </row>
    <row r="1106" spans="2:7">
      <c r="B1106" s="22"/>
      <c r="C1106" s="22"/>
      <c r="D1106" s="22"/>
      <c r="G1106" s="22"/>
    </row>
    <row r="1107" spans="2:7">
      <c r="B1107" s="22"/>
      <c r="C1107" s="22"/>
      <c r="D1107" s="22"/>
      <c r="G1107" s="22"/>
    </row>
    <row r="1108" spans="2:7">
      <c r="B1108" s="22"/>
      <c r="C1108" s="22"/>
      <c r="D1108" s="22"/>
      <c r="G1108" s="22"/>
    </row>
    <row r="1109" spans="2:7">
      <c r="B1109" s="22"/>
      <c r="C1109" s="22"/>
      <c r="D1109" s="22"/>
      <c r="G1109" s="22"/>
    </row>
    <row r="1110" spans="2:7">
      <c r="B1110" s="22"/>
      <c r="C1110" s="22"/>
      <c r="D1110" s="22"/>
      <c r="G1110" s="22"/>
    </row>
    <row r="1111" spans="2:7">
      <c r="B1111" s="22"/>
      <c r="C1111" s="22"/>
      <c r="D1111" s="22"/>
      <c r="G1111" s="22"/>
    </row>
    <row r="1112" spans="2:7">
      <c r="B1112" s="22"/>
      <c r="C1112" s="22"/>
      <c r="D1112" s="22"/>
      <c r="G1112" s="22"/>
    </row>
    <row r="1113" spans="2:7">
      <c r="B1113" s="22"/>
      <c r="C1113" s="22"/>
      <c r="D1113" s="22"/>
      <c r="G1113" s="22"/>
    </row>
    <row r="1114" spans="2:7">
      <c r="B1114" s="22"/>
      <c r="C1114" s="22"/>
      <c r="D1114" s="22"/>
      <c r="G1114" s="22"/>
    </row>
    <row r="1115" spans="2:7">
      <c r="B1115" s="22"/>
      <c r="C1115" s="22"/>
      <c r="D1115" s="22"/>
      <c r="G1115" s="22"/>
    </row>
    <row r="1116" spans="2:7">
      <c r="B1116" s="22"/>
      <c r="C1116" s="22"/>
      <c r="D1116" s="22"/>
      <c r="G1116" s="22"/>
    </row>
    <row r="1117" spans="2:7">
      <c r="B1117" s="22"/>
      <c r="C1117" s="22"/>
      <c r="D1117" s="22"/>
      <c r="G1117" s="22"/>
    </row>
    <row r="1118" spans="2:7">
      <c r="B1118" s="22"/>
      <c r="C1118" s="22"/>
      <c r="D1118" s="22"/>
      <c r="G1118" s="22"/>
    </row>
    <row r="1119" spans="2:7">
      <c r="B1119" s="22"/>
      <c r="C1119" s="22"/>
      <c r="D1119" s="22"/>
      <c r="G1119" s="22"/>
    </row>
    <row r="1120" spans="2:7">
      <c r="B1120" s="22"/>
      <c r="C1120" s="22"/>
      <c r="D1120" s="22"/>
      <c r="G1120" s="22"/>
    </row>
    <row r="1121" spans="2:7">
      <c r="B1121" s="22"/>
      <c r="C1121" s="22"/>
      <c r="D1121" s="22"/>
      <c r="G1121" s="22"/>
    </row>
    <row r="1122" spans="2:7">
      <c r="B1122" s="22"/>
      <c r="C1122" s="22"/>
      <c r="D1122" s="22"/>
      <c r="G1122" s="22"/>
    </row>
    <row r="1123" spans="2:7">
      <c r="B1123" s="22"/>
      <c r="C1123" s="22"/>
      <c r="D1123" s="22"/>
      <c r="G1123" s="22"/>
    </row>
    <row r="1124" spans="2:7">
      <c r="B1124" s="22"/>
      <c r="C1124" s="22"/>
      <c r="D1124" s="22"/>
      <c r="G1124" s="22"/>
    </row>
    <row r="1125" spans="2:7">
      <c r="B1125" s="22"/>
      <c r="C1125" s="22"/>
      <c r="D1125" s="22"/>
      <c r="G1125" s="22"/>
    </row>
    <row r="1126" spans="2:7">
      <c r="B1126" s="22"/>
      <c r="C1126" s="22"/>
      <c r="D1126" s="22"/>
      <c r="G1126" s="22"/>
    </row>
    <row r="1127" spans="2:7">
      <c r="B1127" s="22"/>
      <c r="C1127" s="22"/>
      <c r="D1127" s="22"/>
      <c r="G1127" s="22"/>
    </row>
    <row r="1128" spans="2:7">
      <c r="B1128" s="22"/>
      <c r="C1128" s="22"/>
      <c r="D1128" s="22"/>
      <c r="G1128" s="22"/>
    </row>
    <row r="1129" spans="2:7">
      <c r="B1129" s="22"/>
      <c r="C1129" s="22"/>
      <c r="D1129" s="22"/>
      <c r="G1129" s="22"/>
    </row>
    <row r="1130" spans="2:7">
      <c r="B1130" s="22"/>
      <c r="C1130" s="22"/>
      <c r="D1130" s="22"/>
      <c r="G1130" s="22"/>
    </row>
    <row r="1131" spans="2:7">
      <c r="B1131" s="22"/>
      <c r="C1131" s="22"/>
      <c r="D1131" s="22"/>
      <c r="G1131" s="22"/>
    </row>
    <row r="1132" spans="2:7">
      <c r="B1132" s="22"/>
      <c r="C1132" s="22"/>
      <c r="D1132" s="22"/>
      <c r="G1132" s="22"/>
    </row>
    <row r="1133" spans="2:7">
      <c r="B1133" s="22"/>
      <c r="C1133" s="22"/>
      <c r="D1133" s="22"/>
      <c r="G1133" s="22"/>
    </row>
    <row r="1134" spans="2:7">
      <c r="B1134" s="22"/>
      <c r="C1134" s="22"/>
      <c r="D1134" s="22"/>
      <c r="G1134" s="22"/>
    </row>
    <row r="1135" spans="2:7">
      <c r="B1135" s="22"/>
      <c r="C1135" s="22"/>
      <c r="D1135" s="22"/>
      <c r="G1135" s="22"/>
    </row>
    <row r="1136" spans="2:7">
      <c r="B1136" s="22"/>
      <c r="C1136" s="22"/>
      <c r="D1136" s="22"/>
      <c r="G1136" s="22"/>
    </row>
    <row r="1137" spans="2:7">
      <c r="B1137" s="22"/>
      <c r="C1137" s="22"/>
      <c r="D1137" s="22"/>
      <c r="G1137" s="22"/>
    </row>
    <row r="1138" spans="2:7">
      <c r="B1138" s="22"/>
      <c r="C1138" s="22"/>
      <c r="D1138" s="22"/>
      <c r="G1138" s="22"/>
    </row>
    <row r="1139" spans="2:7">
      <c r="B1139" s="22"/>
      <c r="C1139" s="22"/>
      <c r="D1139" s="22"/>
      <c r="G1139" s="22"/>
    </row>
    <row r="1140" spans="2:7">
      <c r="B1140" s="22"/>
      <c r="C1140" s="22"/>
      <c r="D1140" s="22"/>
      <c r="G1140" s="22"/>
    </row>
    <row r="1141" spans="2:7">
      <c r="B1141" s="22"/>
      <c r="C1141" s="22"/>
      <c r="D1141" s="22"/>
      <c r="G1141" s="22"/>
    </row>
    <row r="1142" spans="2:7">
      <c r="B1142" s="22"/>
      <c r="C1142" s="22"/>
      <c r="D1142" s="22"/>
      <c r="G1142" s="22"/>
    </row>
    <row r="1143" spans="2:7">
      <c r="B1143" s="22"/>
      <c r="C1143" s="22"/>
      <c r="D1143" s="22"/>
      <c r="G1143" s="22"/>
    </row>
    <row r="1144" spans="2:7">
      <c r="B1144" s="22"/>
      <c r="C1144" s="22"/>
      <c r="D1144" s="22"/>
      <c r="G1144" s="22"/>
    </row>
    <row r="1145" spans="2:7">
      <c r="B1145" s="22"/>
      <c r="C1145" s="22"/>
      <c r="D1145" s="22"/>
      <c r="G1145" s="22"/>
    </row>
    <row r="1146" spans="2:7">
      <c r="B1146" s="22"/>
      <c r="C1146" s="22"/>
      <c r="D1146" s="22"/>
      <c r="G1146" s="22"/>
    </row>
    <row r="1147" spans="2:7">
      <c r="B1147" s="22"/>
      <c r="C1147" s="22"/>
      <c r="D1147" s="22"/>
      <c r="G1147" s="22"/>
    </row>
    <row r="1148" spans="2:7">
      <c r="B1148" s="22"/>
      <c r="C1148" s="22"/>
      <c r="D1148" s="22"/>
      <c r="G1148" s="22"/>
    </row>
    <row r="1149" spans="2:7">
      <c r="B1149" s="22"/>
      <c r="C1149" s="22"/>
      <c r="D1149" s="22"/>
      <c r="G1149" s="22"/>
    </row>
    <row r="1150" spans="2:7">
      <c r="B1150" s="22"/>
      <c r="C1150" s="22"/>
      <c r="D1150" s="22"/>
      <c r="G1150" s="22"/>
    </row>
    <row r="1151" spans="2:7">
      <c r="B1151" s="22"/>
      <c r="C1151" s="22"/>
      <c r="D1151" s="22"/>
      <c r="G1151" s="22"/>
    </row>
    <row r="1152" spans="2:7">
      <c r="B1152" s="22"/>
      <c r="C1152" s="22"/>
      <c r="D1152" s="22"/>
      <c r="G1152" s="22"/>
    </row>
    <row r="1153" spans="2:7">
      <c r="B1153" s="22"/>
      <c r="C1153" s="22"/>
      <c r="D1153" s="22"/>
      <c r="G1153" s="22"/>
    </row>
    <row r="1154" spans="2:7">
      <c r="B1154" s="22"/>
      <c r="C1154" s="22"/>
      <c r="D1154" s="22"/>
      <c r="G1154" s="22"/>
    </row>
    <row r="1155" spans="2:7">
      <c r="B1155" s="22"/>
      <c r="C1155" s="22"/>
      <c r="D1155" s="22"/>
      <c r="G1155" s="22"/>
    </row>
    <row r="1156" spans="2:7">
      <c r="B1156" s="22"/>
      <c r="C1156" s="22"/>
      <c r="D1156" s="22"/>
      <c r="G1156" s="22"/>
    </row>
    <row r="1157" spans="2:7">
      <c r="B1157" s="22"/>
      <c r="C1157" s="22"/>
      <c r="D1157" s="22"/>
      <c r="G1157" s="22"/>
    </row>
    <row r="1158" spans="2:7">
      <c r="B1158" s="22"/>
      <c r="C1158" s="22"/>
      <c r="D1158" s="22"/>
      <c r="G1158" s="22"/>
    </row>
    <row r="1159" spans="2:7">
      <c r="B1159" s="22"/>
      <c r="C1159" s="22"/>
      <c r="D1159" s="22"/>
      <c r="G1159" s="22"/>
    </row>
    <row r="1160" spans="2:7">
      <c r="B1160" s="22"/>
      <c r="C1160" s="22"/>
      <c r="D1160" s="22"/>
      <c r="G1160" s="22"/>
    </row>
    <row r="1161" spans="2:7">
      <c r="B1161" s="22"/>
      <c r="C1161" s="22"/>
      <c r="D1161" s="22"/>
      <c r="G1161" s="22"/>
    </row>
    <row r="1162" spans="2:7">
      <c r="B1162" s="22"/>
      <c r="C1162" s="22"/>
      <c r="D1162" s="22"/>
      <c r="G1162" s="22"/>
    </row>
    <row r="1163" spans="2:7">
      <c r="B1163" s="22"/>
      <c r="C1163" s="22"/>
      <c r="D1163" s="22"/>
      <c r="G1163" s="22"/>
    </row>
    <row r="1164" spans="2:7">
      <c r="B1164" s="22"/>
      <c r="C1164" s="22"/>
      <c r="D1164" s="22"/>
      <c r="G1164" s="22"/>
    </row>
    <row r="1165" spans="2:7">
      <c r="B1165" s="22"/>
      <c r="C1165" s="22"/>
      <c r="D1165" s="22"/>
      <c r="G1165" s="22"/>
    </row>
    <row r="1166" spans="2:7">
      <c r="B1166" s="22"/>
      <c r="C1166" s="22"/>
      <c r="D1166" s="22"/>
      <c r="G1166" s="22"/>
    </row>
    <row r="1167" spans="2:7">
      <c r="B1167" s="22"/>
      <c r="C1167" s="22"/>
      <c r="D1167" s="22"/>
      <c r="G1167" s="22"/>
    </row>
    <row r="1168" spans="2:7">
      <c r="B1168" s="22"/>
      <c r="C1168" s="22"/>
      <c r="D1168" s="22"/>
      <c r="G1168" s="22"/>
    </row>
    <row r="1169" spans="2:7">
      <c r="B1169" s="22"/>
      <c r="C1169" s="22"/>
      <c r="D1169" s="22"/>
      <c r="G1169" s="22"/>
    </row>
    <row r="1170" spans="2:7">
      <c r="B1170" s="22"/>
      <c r="C1170" s="22"/>
      <c r="D1170" s="22"/>
      <c r="G1170" s="22"/>
    </row>
    <row r="1171" spans="2:7">
      <c r="B1171" s="22"/>
      <c r="C1171" s="22"/>
      <c r="D1171" s="22"/>
      <c r="G1171" s="22"/>
    </row>
    <row r="1172" spans="2:7">
      <c r="B1172" s="22"/>
      <c r="C1172" s="22"/>
      <c r="D1172" s="22"/>
      <c r="G1172" s="22"/>
    </row>
    <row r="1173" spans="2:7">
      <c r="B1173" s="22"/>
      <c r="C1173" s="22"/>
      <c r="D1173" s="22"/>
      <c r="G1173" s="22"/>
    </row>
    <row r="1174" spans="2:7">
      <c r="B1174" s="22"/>
      <c r="C1174" s="22"/>
      <c r="D1174" s="22"/>
      <c r="G1174" s="22"/>
    </row>
    <row r="1175" spans="2:7">
      <c r="B1175" s="22"/>
      <c r="C1175" s="22"/>
      <c r="D1175" s="22"/>
      <c r="G1175" s="22"/>
    </row>
    <row r="1176" spans="2:7">
      <c r="B1176" s="22"/>
      <c r="C1176" s="22"/>
      <c r="D1176" s="22"/>
      <c r="G1176" s="22"/>
    </row>
    <row r="1177" spans="2:7">
      <c r="B1177" s="22"/>
      <c r="C1177" s="22"/>
      <c r="D1177" s="22"/>
      <c r="G1177" s="22"/>
    </row>
    <row r="1178" spans="2:7">
      <c r="B1178" s="22"/>
      <c r="C1178" s="22"/>
      <c r="D1178" s="22"/>
      <c r="G1178" s="22"/>
    </row>
    <row r="1179" spans="2:7">
      <c r="B1179" s="22"/>
      <c r="C1179" s="22"/>
      <c r="D1179" s="22"/>
      <c r="G1179" s="22"/>
    </row>
    <row r="1180" spans="2:7">
      <c r="B1180" s="22"/>
      <c r="C1180" s="22"/>
      <c r="D1180" s="22"/>
      <c r="G1180" s="22"/>
    </row>
    <row r="1181" spans="2:7">
      <c r="B1181" s="22"/>
      <c r="C1181" s="22"/>
      <c r="D1181" s="22"/>
      <c r="G1181" s="22"/>
    </row>
    <row r="1182" spans="2:7">
      <c r="B1182" s="22"/>
      <c r="C1182" s="22"/>
      <c r="D1182" s="22"/>
      <c r="G1182" s="22"/>
    </row>
    <row r="1183" spans="2:7">
      <c r="B1183" s="22"/>
      <c r="C1183" s="22"/>
      <c r="D1183" s="22"/>
      <c r="G1183" s="22"/>
    </row>
    <row r="1184" spans="2:7">
      <c r="B1184" s="22"/>
      <c r="C1184" s="22"/>
      <c r="D1184" s="22"/>
      <c r="G1184" s="22"/>
    </row>
    <row r="1185" spans="2:7">
      <c r="B1185" s="22"/>
      <c r="C1185" s="22"/>
      <c r="D1185" s="22"/>
      <c r="G1185" s="22"/>
    </row>
    <row r="1186" spans="2:7">
      <c r="B1186" s="22"/>
      <c r="C1186" s="22"/>
      <c r="D1186" s="22"/>
      <c r="G1186" s="22"/>
    </row>
    <row r="1187" spans="2:7">
      <c r="B1187" s="22"/>
      <c r="C1187" s="22"/>
      <c r="D1187" s="22"/>
      <c r="G1187" s="22"/>
    </row>
    <row r="1188" spans="2:7">
      <c r="B1188" s="22"/>
      <c r="C1188" s="22"/>
      <c r="D1188" s="22"/>
      <c r="G1188" s="22"/>
    </row>
    <row r="1189" spans="2:7">
      <c r="B1189" s="22"/>
      <c r="C1189" s="22"/>
      <c r="D1189" s="22"/>
      <c r="G1189" s="22"/>
    </row>
    <row r="1190" spans="2:7">
      <c r="B1190" s="22"/>
      <c r="C1190" s="22"/>
      <c r="D1190" s="22"/>
      <c r="G1190" s="22"/>
    </row>
    <row r="1191" spans="2:7">
      <c r="B1191" s="22"/>
      <c r="C1191" s="22"/>
      <c r="D1191" s="22"/>
      <c r="G1191" s="22"/>
    </row>
    <row r="1192" spans="2:7">
      <c r="B1192" s="22"/>
      <c r="C1192" s="22"/>
      <c r="D1192" s="22"/>
      <c r="G1192" s="22"/>
    </row>
    <row r="1193" spans="2:7">
      <c r="B1193" s="22"/>
      <c r="C1193" s="22"/>
      <c r="D1193" s="22"/>
      <c r="G1193" s="22"/>
    </row>
    <row r="1194" spans="2:7">
      <c r="B1194" s="22"/>
      <c r="C1194" s="22"/>
      <c r="D1194" s="22"/>
      <c r="G1194" s="22"/>
    </row>
    <row r="1195" spans="2:7">
      <c r="B1195" s="22"/>
      <c r="C1195" s="22"/>
      <c r="D1195" s="22"/>
      <c r="G1195" s="22"/>
    </row>
    <row r="1196" spans="2:7">
      <c r="B1196" s="22"/>
      <c r="C1196" s="22"/>
      <c r="D1196" s="22"/>
      <c r="G1196" s="22"/>
    </row>
    <row r="1197" spans="2:7">
      <c r="B1197" s="22"/>
      <c r="C1197" s="22"/>
      <c r="D1197" s="22"/>
      <c r="G1197" s="22"/>
    </row>
    <row r="1198" spans="2:7">
      <c r="B1198" s="22"/>
      <c r="C1198" s="22"/>
      <c r="D1198" s="22"/>
      <c r="G1198" s="22"/>
    </row>
    <row r="1199" spans="2:7">
      <c r="B1199" s="22"/>
      <c r="C1199" s="22"/>
      <c r="D1199" s="22"/>
      <c r="G1199" s="22"/>
    </row>
    <row r="1200" spans="2:7">
      <c r="B1200" s="22"/>
      <c r="C1200" s="22"/>
      <c r="D1200" s="22"/>
      <c r="G1200" s="22"/>
    </row>
    <row r="1201" spans="2:7">
      <c r="B1201" s="22"/>
      <c r="C1201" s="22"/>
      <c r="D1201" s="22"/>
      <c r="G1201" s="22"/>
    </row>
    <row r="1202" spans="2:7">
      <c r="B1202" s="22"/>
      <c r="C1202" s="22"/>
      <c r="D1202" s="22"/>
      <c r="G1202" s="22"/>
    </row>
    <row r="1203" spans="2:7">
      <c r="B1203" s="22"/>
      <c r="C1203" s="22"/>
      <c r="D1203" s="22"/>
      <c r="G1203" s="22"/>
    </row>
    <row r="1204" spans="2:7">
      <c r="B1204" s="22"/>
      <c r="C1204" s="22"/>
      <c r="D1204" s="22"/>
      <c r="G1204" s="22"/>
    </row>
    <row r="1205" spans="2:7">
      <c r="B1205" s="22"/>
      <c r="C1205" s="22"/>
      <c r="D1205" s="22"/>
      <c r="G1205" s="22"/>
    </row>
    <row r="1206" spans="2:7">
      <c r="B1206" s="22"/>
      <c r="C1206" s="22"/>
      <c r="D1206" s="22"/>
      <c r="G1206" s="22"/>
    </row>
    <row r="1207" spans="2:7">
      <c r="B1207" s="22"/>
      <c r="C1207" s="22"/>
      <c r="D1207" s="22"/>
      <c r="G1207" s="22"/>
    </row>
    <row r="1208" spans="2:7">
      <c r="B1208" s="22"/>
      <c r="C1208" s="22"/>
      <c r="D1208" s="22"/>
      <c r="G1208" s="22"/>
    </row>
    <row r="1209" spans="2:7">
      <c r="B1209" s="22"/>
      <c r="C1209" s="22"/>
      <c r="D1209" s="22"/>
      <c r="G1209" s="22"/>
    </row>
    <row r="1210" spans="2:7">
      <c r="B1210" s="22"/>
      <c r="C1210" s="22"/>
      <c r="D1210" s="22"/>
      <c r="G1210" s="22"/>
    </row>
    <row r="1211" spans="2:7">
      <c r="B1211" s="22"/>
      <c r="C1211" s="22"/>
      <c r="D1211" s="22"/>
      <c r="G1211" s="22"/>
    </row>
    <row r="1212" spans="2:7">
      <c r="B1212" s="22"/>
      <c r="C1212" s="22"/>
      <c r="D1212" s="22"/>
      <c r="G1212" s="22"/>
    </row>
    <row r="1213" spans="2:7">
      <c r="B1213" s="22"/>
      <c r="C1213" s="22"/>
      <c r="D1213" s="22"/>
      <c r="G1213" s="22"/>
    </row>
    <row r="1214" spans="2:7">
      <c r="B1214" s="22"/>
      <c r="C1214" s="22"/>
      <c r="D1214" s="22"/>
      <c r="G1214" s="22"/>
    </row>
    <row r="1215" spans="2:7">
      <c r="B1215" s="22"/>
      <c r="C1215" s="22"/>
      <c r="D1215" s="22"/>
      <c r="G1215" s="22"/>
    </row>
    <row r="1216" spans="2:7">
      <c r="B1216" s="22"/>
      <c r="C1216" s="22"/>
      <c r="D1216" s="22"/>
      <c r="G1216" s="22"/>
    </row>
    <row r="1217" spans="2:7">
      <c r="B1217" s="22"/>
      <c r="C1217" s="22"/>
      <c r="D1217" s="22"/>
      <c r="G1217" s="22"/>
    </row>
    <row r="1218" spans="2:7">
      <c r="B1218" s="22"/>
      <c r="C1218" s="22"/>
      <c r="D1218" s="22"/>
      <c r="G1218" s="22"/>
    </row>
    <row r="1219" spans="2:7">
      <c r="B1219" s="22"/>
      <c r="C1219" s="22"/>
      <c r="D1219" s="22"/>
      <c r="G1219" s="22"/>
    </row>
    <row r="1220" spans="2:7">
      <c r="B1220" s="22"/>
      <c r="C1220" s="22"/>
      <c r="D1220" s="22"/>
      <c r="G1220" s="22"/>
    </row>
    <row r="1221" spans="2:7">
      <c r="B1221" s="22"/>
      <c r="C1221" s="22"/>
      <c r="D1221" s="22"/>
      <c r="G1221" s="22"/>
    </row>
    <row r="1222" spans="2:7">
      <c r="B1222" s="22"/>
      <c r="C1222" s="22"/>
      <c r="D1222" s="22"/>
      <c r="G1222" s="22"/>
    </row>
    <row r="1223" spans="2:7">
      <c r="B1223" s="22"/>
      <c r="C1223" s="22"/>
      <c r="D1223" s="22"/>
      <c r="G1223" s="22"/>
    </row>
    <row r="1224" spans="2:7">
      <c r="B1224" s="22"/>
      <c r="C1224" s="22"/>
      <c r="D1224" s="22"/>
      <c r="G1224" s="22"/>
    </row>
    <row r="1225" spans="2:7">
      <c r="B1225" s="22"/>
      <c r="C1225" s="22"/>
      <c r="D1225" s="22"/>
      <c r="G1225" s="22"/>
    </row>
    <row r="1226" spans="2:7">
      <c r="B1226" s="22"/>
      <c r="C1226" s="22"/>
      <c r="D1226" s="22"/>
      <c r="G1226" s="22"/>
    </row>
    <row r="1227" spans="2:7">
      <c r="B1227" s="22"/>
      <c r="C1227" s="22"/>
      <c r="D1227" s="22"/>
      <c r="G1227" s="22"/>
    </row>
    <row r="1228" spans="2:7">
      <c r="B1228" s="22"/>
      <c r="C1228" s="22"/>
      <c r="D1228" s="22"/>
      <c r="G1228" s="22"/>
    </row>
    <row r="1229" spans="2:7">
      <c r="B1229" s="22"/>
      <c r="C1229" s="22"/>
      <c r="D1229" s="22"/>
      <c r="G1229" s="22"/>
    </row>
    <row r="1230" spans="2:7">
      <c r="B1230" s="22"/>
      <c r="C1230" s="22"/>
      <c r="D1230" s="22"/>
      <c r="G1230" s="22"/>
    </row>
    <row r="1231" spans="2:7">
      <c r="B1231" s="22"/>
      <c r="C1231" s="22"/>
      <c r="D1231" s="22"/>
      <c r="G1231" s="22"/>
    </row>
    <row r="1232" spans="2:7">
      <c r="B1232" s="22"/>
      <c r="C1232" s="22"/>
      <c r="D1232" s="22"/>
      <c r="G1232" s="22"/>
    </row>
    <row r="1233" spans="2:7">
      <c r="B1233" s="22"/>
      <c r="C1233" s="22"/>
      <c r="D1233" s="22"/>
      <c r="G1233" s="22"/>
    </row>
    <row r="1234" spans="2:7">
      <c r="B1234" s="22"/>
      <c r="C1234" s="22"/>
      <c r="D1234" s="22"/>
      <c r="G1234" s="22"/>
    </row>
    <row r="1235" spans="2:7">
      <c r="B1235" s="22"/>
      <c r="C1235" s="22"/>
      <c r="D1235" s="22"/>
      <c r="G1235" s="22"/>
    </row>
    <row r="1236" spans="2:7">
      <c r="B1236" s="22"/>
      <c r="C1236" s="22"/>
      <c r="D1236" s="22"/>
      <c r="G1236" s="22"/>
    </row>
    <row r="1237" spans="2:7">
      <c r="B1237" s="22"/>
      <c r="C1237" s="22"/>
      <c r="D1237" s="22"/>
      <c r="G1237" s="22"/>
    </row>
    <row r="1238" spans="2:7">
      <c r="B1238" s="22"/>
      <c r="C1238" s="22"/>
      <c r="D1238" s="22"/>
      <c r="G1238" s="22"/>
    </row>
    <row r="1239" spans="2:7">
      <c r="B1239" s="22"/>
      <c r="C1239" s="22"/>
      <c r="D1239" s="22"/>
      <c r="G1239" s="22"/>
    </row>
    <row r="1240" spans="2:7">
      <c r="B1240" s="22"/>
      <c r="C1240" s="22"/>
      <c r="D1240" s="22"/>
      <c r="G1240" s="22"/>
    </row>
    <row r="1241" spans="2:7">
      <c r="B1241" s="22"/>
      <c r="C1241" s="22"/>
      <c r="D1241" s="22"/>
      <c r="G1241" s="22"/>
    </row>
    <row r="1242" spans="2:7">
      <c r="B1242" s="22"/>
      <c r="C1242" s="22"/>
      <c r="D1242" s="22"/>
      <c r="G1242" s="22"/>
    </row>
    <row r="1243" spans="2:7">
      <c r="B1243" s="22"/>
      <c r="C1243" s="22"/>
      <c r="D1243" s="22"/>
      <c r="G1243" s="22"/>
    </row>
    <row r="1244" spans="2:7">
      <c r="B1244" s="22"/>
      <c r="C1244" s="22"/>
      <c r="D1244" s="22"/>
      <c r="G1244" s="22"/>
    </row>
    <row r="1245" spans="2:7">
      <c r="B1245" s="22"/>
      <c r="C1245" s="22"/>
      <c r="D1245" s="22"/>
      <c r="G1245" s="22"/>
    </row>
    <row r="1246" spans="2:7">
      <c r="B1246" s="22"/>
      <c r="C1246" s="22"/>
      <c r="D1246" s="22"/>
      <c r="G1246" s="22"/>
    </row>
    <row r="1247" spans="2:7">
      <c r="B1247" s="22"/>
      <c r="C1247" s="22"/>
      <c r="D1247" s="22"/>
      <c r="G1247" s="22"/>
    </row>
    <row r="1248" spans="2:7">
      <c r="B1248" s="22"/>
      <c r="C1248" s="22"/>
      <c r="D1248" s="22"/>
      <c r="G1248" s="22"/>
    </row>
    <row r="1249" spans="2:7">
      <c r="B1249" s="22"/>
      <c r="C1249" s="22"/>
      <c r="D1249" s="22"/>
      <c r="G1249" s="22"/>
    </row>
    <row r="1250" spans="2:7">
      <c r="B1250" s="22"/>
      <c r="C1250" s="22"/>
      <c r="D1250" s="22"/>
      <c r="G1250" s="22"/>
    </row>
    <row r="1251" spans="2:7">
      <c r="B1251" s="22"/>
      <c r="C1251" s="22"/>
      <c r="D1251" s="22"/>
      <c r="G1251" s="22"/>
    </row>
    <row r="1252" spans="2:7">
      <c r="B1252" s="22"/>
      <c r="C1252" s="22"/>
      <c r="D1252" s="22"/>
      <c r="G1252" s="22"/>
    </row>
    <row r="1253" spans="2:7">
      <c r="B1253" s="22"/>
      <c r="C1253" s="22"/>
      <c r="D1253" s="22"/>
      <c r="G1253" s="22"/>
    </row>
    <row r="1254" spans="2:7">
      <c r="B1254" s="22"/>
      <c r="C1254" s="22"/>
      <c r="D1254" s="22"/>
      <c r="G1254" s="22"/>
    </row>
    <row r="1255" spans="2:7">
      <c r="B1255" s="22"/>
      <c r="C1255" s="22"/>
      <c r="D1255" s="22"/>
      <c r="G1255" s="22"/>
    </row>
    <row r="1256" spans="2:7">
      <c r="B1256" s="22"/>
      <c r="C1256" s="22"/>
      <c r="D1256" s="22"/>
      <c r="G1256" s="22"/>
    </row>
    <row r="1257" spans="2:7">
      <c r="B1257" s="22"/>
      <c r="C1257" s="22"/>
      <c r="D1257" s="22"/>
      <c r="G1257" s="22"/>
    </row>
    <row r="1258" spans="2:7">
      <c r="B1258" s="22"/>
      <c r="C1258" s="22"/>
      <c r="D1258" s="22"/>
      <c r="G1258" s="22"/>
    </row>
    <row r="1259" spans="2:7">
      <c r="B1259" s="22"/>
      <c r="C1259" s="22"/>
      <c r="D1259" s="22"/>
      <c r="G1259" s="22"/>
    </row>
    <row r="1260" spans="2:7">
      <c r="B1260" s="22"/>
      <c r="C1260" s="22"/>
      <c r="D1260" s="22"/>
      <c r="G1260" s="22"/>
    </row>
    <row r="1261" spans="2:7">
      <c r="B1261" s="22"/>
      <c r="C1261" s="22"/>
      <c r="D1261" s="22"/>
      <c r="G1261" s="22"/>
    </row>
    <row r="1262" spans="2:7">
      <c r="B1262" s="22"/>
      <c r="C1262" s="22"/>
      <c r="D1262" s="22"/>
      <c r="G1262" s="22"/>
    </row>
    <row r="1263" spans="2:7">
      <c r="B1263" s="22"/>
      <c r="C1263" s="22"/>
      <c r="D1263" s="22"/>
      <c r="G1263" s="22"/>
    </row>
    <row r="1264" spans="2:7">
      <c r="B1264" s="22"/>
      <c r="C1264" s="22"/>
      <c r="D1264" s="22"/>
      <c r="G1264" s="22"/>
    </row>
    <row r="1265" spans="2:7">
      <c r="B1265" s="22"/>
      <c r="C1265" s="22"/>
      <c r="D1265" s="22"/>
      <c r="G1265" s="22"/>
    </row>
    <row r="1266" spans="2:7">
      <c r="B1266" s="22"/>
      <c r="C1266" s="22"/>
      <c r="D1266" s="22"/>
      <c r="G1266" s="22"/>
    </row>
    <row r="1267" spans="2:7">
      <c r="B1267" s="22"/>
      <c r="C1267" s="22"/>
      <c r="D1267" s="22"/>
      <c r="G1267" s="22"/>
    </row>
    <row r="1268" spans="2:7">
      <c r="B1268" s="22"/>
      <c r="C1268" s="22"/>
      <c r="D1268" s="22"/>
      <c r="G1268" s="22"/>
    </row>
    <row r="1269" spans="2:7">
      <c r="B1269" s="22"/>
      <c r="C1269" s="22"/>
      <c r="D1269" s="22"/>
      <c r="G1269" s="22"/>
    </row>
    <row r="1270" spans="2:7">
      <c r="B1270" s="22"/>
      <c r="C1270" s="22"/>
      <c r="D1270" s="22"/>
      <c r="G1270" s="22"/>
    </row>
    <row r="1271" spans="2:7">
      <c r="B1271" s="22"/>
      <c r="C1271" s="22"/>
      <c r="D1271" s="22"/>
      <c r="G1271" s="22"/>
    </row>
    <row r="1272" spans="2:7">
      <c r="B1272" s="22"/>
      <c r="C1272" s="22"/>
      <c r="D1272" s="22"/>
      <c r="G1272" s="22"/>
    </row>
    <row r="1273" spans="2:7">
      <c r="B1273" s="22"/>
      <c r="C1273" s="22"/>
      <c r="D1273" s="22"/>
      <c r="G1273" s="22"/>
    </row>
    <row r="1274" spans="2:7">
      <c r="B1274" s="22"/>
      <c r="C1274" s="22"/>
      <c r="D1274" s="22"/>
      <c r="G1274" s="22"/>
    </row>
    <row r="1275" spans="2:7">
      <c r="B1275" s="22"/>
      <c r="C1275" s="22"/>
      <c r="D1275" s="22"/>
      <c r="G1275" s="22"/>
    </row>
    <row r="1276" spans="2:7">
      <c r="B1276" s="22"/>
      <c r="C1276" s="22"/>
      <c r="D1276" s="22"/>
      <c r="G1276" s="22"/>
    </row>
    <row r="1277" spans="2:7">
      <c r="B1277" s="22"/>
      <c r="C1277" s="22"/>
      <c r="D1277" s="22"/>
      <c r="G1277" s="22"/>
    </row>
    <row r="1278" spans="2:7">
      <c r="B1278" s="22"/>
      <c r="C1278" s="22"/>
      <c r="D1278" s="22"/>
      <c r="G1278" s="22"/>
    </row>
    <row r="1279" spans="2:7">
      <c r="B1279" s="22"/>
      <c r="C1279" s="22"/>
      <c r="D1279" s="22"/>
      <c r="G1279" s="22"/>
    </row>
    <row r="1280" spans="2:7">
      <c r="B1280" s="22"/>
      <c r="C1280" s="22"/>
      <c r="D1280" s="22"/>
      <c r="G1280" s="22"/>
    </row>
    <row r="1281" spans="2:7">
      <c r="B1281" s="22"/>
      <c r="C1281" s="22"/>
      <c r="D1281" s="22"/>
      <c r="G1281" s="22"/>
    </row>
    <row r="1282" spans="2:7">
      <c r="B1282" s="22"/>
      <c r="C1282" s="22"/>
      <c r="D1282" s="22"/>
      <c r="G1282" s="22"/>
    </row>
    <row r="1283" spans="2:7">
      <c r="B1283" s="22"/>
      <c r="C1283" s="22"/>
      <c r="D1283" s="22"/>
      <c r="G1283" s="22"/>
    </row>
    <row r="1284" spans="2:7">
      <c r="B1284" s="22"/>
      <c r="C1284" s="22"/>
      <c r="D1284" s="22"/>
      <c r="G1284" s="22"/>
    </row>
    <row r="1285" spans="2:7">
      <c r="B1285" s="22"/>
      <c r="C1285" s="22"/>
      <c r="D1285" s="22"/>
      <c r="G1285" s="22"/>
    </row>
    <row r="1286" spans="2:7">
      <c r="B1286" s="22"/>
      <c r="C1286" s="22"/>
      <c r="D1286" s="22"/>
      <c r="G1286" s="22"/>
    </row>
    <row r="1287" spans="2:7">
      <c r="B1287" s="22"/>
      <c r="C1287" s="22"/>
      <c r="D1287" s="22"/>
      <c r="G1287" s="22"/>
    </row>
    <row r="1288" spans="2:7">
      <c r="B1288" s="22"/>
      <c r="C1288" s="22"/>
      <c r="D1288" s="22"/>
      <c r="G1288" s="22"/>
    </row>
    <row r="1289" spans="2:7">
      <c r="B1289" s="22"/>
      <c r="C1289" s="22"/>
      <c r="D1289" s="22"/>
      <c r="G1289" s="22"/>
    </row>
    <row r="1290" spans="2:7">
      <c r="B1290" s="22"/>
      <c r="C1290" s="22"/>
      <c r="D1290" s="22"/>
      <c r="G1290" s="22"/>
    </row>
    <row r="1291" spans="2:7">
      <c r="B1291" s="22"/>
      <c r="C1291" s="22"/>
      <c r="D1291" s="22"/>
      <c r="G1291" s="22"/>
    </row>
    <row r="1292" spans="2:7">
      <c r="B1292" s="22"/>
      <c r="C1292" s="22"/>
      <c r="D1292" s="22"/>
      <c r="G1292" s="22"/>
    </row>
    <row r="1293" spans="2:7">
      <c r="B1293" s="22"/>
      <c r="C1293" s="22"/>
      <c r="D1293" s="22"/>
      <c r="G1293" s="22"/>
    </row>
    <row r="1294" spans="2:7">
      <c r="B1294" s="22"/>
      <c r="C1294" s="22"/>
      <c r="D1294" s="22"/>
      <c r="G1294" s="22"/>
    </row>
    <row r="1295" spans="2:7">
      <c r="B1295" s="22"/>
      <c r="C1295" s="22"/>
      <c r="D1295" s="22"/>
      <c r="G1295" s="22"/>
    </row>
    <row r="1296" spans="2:7">
      <c r="B1296" s="22"/>
      <c r="C1296" s="22"/>
      <c r="D1296" s="22"/>
      <c r="G1296" s="22"/>
    </row>
    <row r="1297" spans="2:7">
      <c r="B1297" s="22"/>
      <c r="C1297" s="22"/>
      <c r="D1297" s="22"/>
      <c r="G1297" s="22"/>
    </row>
    <row r="1298" spans="2:7">
      <c r="B1298" s="22"/>
      <c r="C1298" s="22"/>
      <c r="D1298" s="22"/>
      <c r="G1298" s="22"/>
    </row>
    <row r="1299" spans="2:7">
      <c r="B1299" s="22"/>
      <c r="C1299" s="22"/>
      <c r="D1299" s="22"/>
      <c r="G1299" s="22"/>
    </row>
    <row r="1300" spans="2:7">
      <c r="B1300" s="22"/>
      <c r="C1300" s="22"/>
      <c r="D1300" s="22"/>
      <c r="G1300" s="22"/>
    </row>
    <row r="1301" spans="2:7">
      <c r="B1301" s="22"/>
      <c r="C1301" s="22"/>
      <c r="D1301" s="22"/>
      <c r="G1301" s="22"/>
    </row>
    <row r="1302" spans="2:7">
      <c r="B1302" s="22"/>
      <c r="C1302" s="22"/>
      <c r="D1302" s="22"/>
      <c r="G1302" s="22"/>
    </row>
    <row r="1303" spans="2:7">
      <c r="B1303" s="22"/>
      <c r="C1303" s="22"/>
      <c r="D1303" s="22"/>
      <c r="G1303" s="22"/>
    </row>
    <row r="1304" spans="2:7">
      <c r="B1304" s="22"/>
      <c r="C1304" s="22"/>
      <c r="D1304" s="22"/>
      <c r="G1304" s="22"/>
    </row>
    <row r="1305" spans="2:7">
      <c r="B1305" s="22"/>
      <c r="C1305" s="22"/>
      <c r="D1305" s="22"/>
      <c r="G1305" s="22"/>
    </row>
    <row r="1306" spans="2:7">
      <c r="B1306" s="22"/>
      <c r="C1306" s="22"/>
      <c r="D1306" s="22"/>
      <c r="G1306" s="22"/>
    </row>
    <row r="1307" spans="2:7">
      <c r="B1307" s="22"/>
      <c r="C1307" s="22"/>
      <c r="D1307" s="22"/>
      <c r="G1307" s="22"/>
    </row>
    <row r="1308" spans="2:7">
      <c r="B1308" s="22"/>
      <c r="C1308" s="22"/>
      <c r="D1308" s="22"/>
      <c r="G1308" s="22"/>
    </row>
    <row r="1309" spans="2:7">
      <c r="B1309" s="22"/>
      <c r="C1309" s="22"/>
      <c r="D1309" s="22"/>
      <c r="G1309" s="22"/>
    </row>
    <row r="1310" spans="2:7">
      <c r="B1310" s="22"/>
      <c r="C1310" s="22"/>
      <c r="D1310" s="22"/>
      <c r="G1310" s="22"/>
    </row>
    <row r="1311" spans="2:7">
      <c r="B1311" s="22"/>
      <c r="C1311" s="22"/>
      <c r="D1311" s="22"/>
      <c r="G1311" s="22"/>
    </row>
    <row r="1312" spans="2:7">
      <c r="B1312" s="22"/>
      <c r="C1312" s="22"/>
      <c r="D1312" s="22"/>
      <c r="G1312" s="22"/>
    </row>
    <row r="1313" spans="2:7">
      <c r="B1313" s="22"/>
      <c r="C1313" s="22"/>
      <c r="D1313" s="22"/>
      <c r="G1313" s="22"/>
    </row>
    <row r="1314" spans="2:7">
      <c r="B1314" s="22"/>
      <c r="C1314" s="22"/>
      <c r="D1314" s="22"/>
      <c r="G1314" s="22"/>
    </row>
    <row r="1315" spans="2:7">
      <c r="B1315" s="22"/>
      <c r="C1315" s="22"/>
      <c r="D1315" s="22"/>
      <c r="G1315" s="22"/>
    </row>
    <row r="1316" spans="2:7">
      <c r="B1316" s="22"/>
      <c r="C1316" s="22"/>
      <c r="D1316" s="22"/>
      <c r="G1316" s="22"/>
    </row>
    <row r="1317" spans="2:7">
      <c r="B1317" s="22"/>
      <c r="C1317" s="22"/>
      <c r="D1317" s="22"/>
      <c r="G1317" s="22"/>
    </row>
    <row r="1318" spans="2:7">
      <c r="B1318" s="22"/>
      <c r="C1318" s="22"/>
      <c r="D1318" s="22"/>
      <c r="G1318" s="22"/>
    </row>
    <row r="1319" spans="2:7">
      <c r="B1319" s="22"/>
      <c r="C1319" s="22"/>
      <c r="D1319" s="22"/>
      <c r="G1319" s="22"/>
    </row>
    <row r="1320" spans="2:7">
      <c r="B1320" s="22"/>
      <c r="C1320" s="22"/>
      <c r="D1320" s="22"/>
      <c r="G1320" s="22"/>
    </row>
    <row r="1321" spans="2:7">
      <c r="B1321" s="22"/>
      <c r="C1321" s="22"/>
      <c r="D1321" s="22"/>
      <c r="G1321" s="22"/>
    </row>
    <row r="1322" spans="2:7">
      <c r="B1322" s="22"/>
      <c r="C1322" s="22"/>
      <c r="D1322" s="22"/>
      <c r="G1322" s="22"/>
    </row>
    <row r="1323" spans="2:7">
      <c r="B1323" s="22"/>
      <c r="C1323" s="22"/>
      <c r="D1323" s="22"/>
      <c r="G1323" s="22"/>
    </row>
    <row r="1324" spans="2:7">
      <c r="B1324" s="22"/>
      <c r="C1324" s="22"/>
      <c r="D1324" s="22"/>
      <c r="G1324" s="22"/>
    </row>
    <row r="1325" spans="2:7">
      <c r="B1325" s="22"/>
      <c r="C1325" s="22"/>
      <c r="D1325" s="22"/>
      <c r="G1325" s="22"/>
    </row>
    <row r="1326" spans="2:7">
      <c r="B1326" s="22"/>
      <c r="C1326" s="22"/>
      <c r="D1326" s="22"/>
      <c r="G1326" s="22"/>
    </row>
    <row r="1327" spans="2:7">
      <c r="B1327" s="22"/>
      <c r="C1327" s="22"/>
      <c r="D1327" s="22"/>
      <c r="G1327" s="22"/>
    </row>
    <row r="1328" spans="2:7">
      <c r="B1328" s="22"/>
      <c r="C1328" s="22"/>
      <c r="D1328" s="22"/>
      <c r="G1328" s="22"/>
    </row>
    <row r="1329" spans="2:7">
      <c r="B1329" s="22"/>
      <c r="C1329" s="22"/>
      <c r="D1329" s="22"/>
      <c r="G1329" s="22"/>
    </row>
    <row r="1330" spans="2:7">
      <c r="B1330" s="22"/>
      <c r="C1330" s="22"/>
      <c r="D1330" s="22"/>
      <c r="G1330" s="22"/>
    </row>
    <row r="1331" spans="2:7">
      <c r="B1331" s="22"/>
      <c r="C1331" s="22"/>
      <c r="D1331" s="22"/>
      <c r="G1331" s="22"/>
    </row>
    <row r="1332" spans="2:7">
      <c r="B1332" s="22"/>
      <c r="C1332" s="22"/>
      <c r="D1332" s="22"/>
      <c r="G1332" s="22"/>
    </row>
    <row r="1333" spans="2:7">
      <c r="B1333" s="22"/>
      <c r="C1333" s="22"/>
      <c r="D1333" s="22"/>
      <c r="G1333" s="22"/>
    </row>
    <row r="1334" spans="2:7">
      <c r="B1334" s="22"/>
      <c r="C1334" s="22"/>
      <c r="D1334" s="22"/>
      <c r="G1334" s="22"/>
    </row>
    <row r="1335" spans="2:7">
      <c r="B1335" s="22"/>
      <c r="C1335" s="22"/>
      <c r="D1335" s="22"/>
      <c r="G1335" s="22"/>
    </row>
    <row r="1336" spans="2:7">
      <c r="B1336" s="22"/>
      <c r="C1336" s="22"/>
      <c r="D1336" s="22"/>
      <c r="G1336" s="22"/>
    </row>
    <row r="1337" spans="2:7">
      <c r="B1337" s="22"/>
      <c r="C1337" s="22"/>
      <c r="D1337" s="22"/>
      <c r="G1337" s="22"/>
    </row>
    <row r="1338" spans="2:7">
      <c r="B1338" s="22"/>
      <c r="C1338" s="22"/>
      <c r="D1338" s="22"/>
      <c r="G1338" s="22"/>
    </row>
    <row r="1339" spans="2:7">
      <c r="B1339" s="22"/>
      <c r="C1339" s="22"/>
      <c r="D1339" s="22"/>
      <c r="G1339" s="22"/>
    </row>
    <row r="1340" spans="2:7">
      <c r="B1340" s="22"/>
      <c r="C1340" s="22"/>
      <c r="D1340" s="22"/>
      <c r="G1340" s="22"/>
    </row>
    <row r="1341" spans="2:7">
      <c r="B1341" s="22"/>
      <c r="C1341" s="22"/>
      <c r="D1341" s="22"/>
      <c r="G1341" s="22"/>
    </row>
    <row r="1342" spans="2:7">
      <c r="B1342" s="22"/>
      <c r="C1342" s="22"/>
      <c r="D1342" s="22"/>
      <c r="G1342" s="22"/>
    </row>
    <row r="1343" spans="2:7">
      <c r="B1343" s="22"/>
      <c r="C1343" s="22"/>
      <c r="D1343" s="22"/>
      <c r="G1343" s="22"/>
    </row>
    <row r="1344" spans="2:7">
      <c r="B1344" s="22"/>
      <c r="C1344" s="22"/>
      <c r="D1344" s="22"/>
      <c r="G1344" s="22"/>
    </row>
    <row r="1345" spans="2:7">
      <c r="B1345" s="22"/>
      <c r="C1345" s="22"/>
      <c r="D1345" s="22"/>
      <c r="G1345" s="22"/>
    </row>
    <row r="1346" spans="2:7">
      <c r="B1346" s="22"/>
      <c r="C1346" s="22"/>
      <c r="D1346" s="22"/>
      <c r="G1346" s="22"/>
    </row>
    <row r="1347" spans="2:7">
      <c r="B1347" s="22"/>
      <c r="C1347" s="22"/>
      <c r="D1347" s="22"/>
      <c r="G1347" s="22"/>
    </row>
    <row r="1348" spans="2:7">
      <c r="B1348" s="22"/>
      <c r="C1348" s="22"/>
      <c r="D1348" s="22"/>
      <c r="G1348" s="22"/>
    </row>
    <row r="1349" spans="2:7">
      <c r="B1349" s="22"/>
      <c r="C1349" s="22"/>
      <c r="D1349" s="22"/>
      <c r="G1349" s="22"/>
    </row>
    <row r="1350" spans="2:7">
      <c r="B1350" s="22"/>
      <c r="C1350" s="22"/>
      <c r="D1350" s="22"/>
      <c r="G1350" s="22"/>
    </row>
    <row r="1351" spans="2:7">
      <c r="B1351" s="22"/>
      <c r="C1351" s="22"/>
      <c r="D1351" s="22"/>
      <c r="G1351" s="22"/>
    </row>
    <row r="1352" spans="2:7">
      <c r="B1352" s="22"/>
      <c r="C1352" s="22"/>
      <c r="D1352" s="22"/>
      <c r="G1352" s="22"/>
    </row>
    <row r="1353" spans="2:7">
      <c r="B1353" s="22"/>
      <c r="C1353" s="22"/>
      <c r="D1353" s="22"/>
      <c r="G1353" s="22"/>
    </row>
    <row r="1354" spans="2:7">
      <c r="B1354" s="22"/>
      <c r="C1354" s="22"/>
      <c r="D1354" s="22"/>
      <c r="G1354" s="22"/>
    </row>
    <row r="1355" spans="2:7">
      <c r="B1355" s="22"/>
      <c r="C1355" s="22"/>
      <c r="D1355" s="22"/>
      <c r="G1355" s="22"/>
    </row>
    <row r="1356" spans="2:7">
      <c r="B1356" s="22"/>
      <c r="C1356" s="22"/>
      <c r="D1356" s="22"/>
      <c r="G1356" s="22"/>
    </row>
    <row r="1357" spans="2:7">
      <c r="B1357" s="22"/>
      <c r="C1357" s="22"/>
      <c r="D1357" s="22"/>
      <c r="G1357" s="22"/>
    </row>
    <row r="1358" spans="2:7">
      <c r="B1358" s="22"/>
      <c r="C1358" s="22"/>
      <c r="D1358" s="22"/>
      <c r="G1358" s="22"/>
    </row>
    <row r="1359" spans="2:7">
      <c r="B1359" s="22"/>
      <c r="C1359" s="22"/>
      <c r="D1359" s="22"/>
      <c r="G1359" s="22"/>
    </row>
    <row r="1360" spans="2:7">
      <c r="B1360" s="22"/>
      <c r="C1360" s="22"/>
      <c r="D1360" s="22"/>
      <c r="G1360" s="22"/>
    </row>
    <row r="1361" spans="2:7">
      <c r="B1361" s="22"/>
      <c r="C1361" s="22"/>
      <c r="D1361" s="22"/>
      <c r="G1361" s="22"/>
    </row>
    <row r="1362" spans="2:7">
      <c r="B1362" s="22"/>
      <c r="C1362" s="22"/>
      <c r="D1362" s="22"/>
      <c r="G1362" s="22"/>
    </row>
    <row r="1363" spans="2:7">
      <c r="B1363" s="22"/>
      <c r="C1363" s="22"/>
      <c r="D1363" s="22"/>
      <c r="G1363" s="22"/>
    </row>
    <row r="1364" spans="2:7">
      <c r="B1364" s="22"/>
      <c r="C1364" s="22"/>
      <c r="D1364" s="22"/>
      <c r="G1364" s="22"/>
    </row>
    <row r="1365" spans="2:7">
      <c r="B1365" s="22"/>
      <c r="C1365" s="22"/>
      <c r="D1365" s="22"/>
      <c r="G1365" s="22"/>
    </row>
    <row r="1366" spans="2:7">
      <c r="B1366" s="22"/>
      <c r="C1366" s="22"/>
      <c r="D1366" s="22"/>
      <c r="G1366" s="22"/>
    </row>
    <row r="1367" spans="2:7">
      <c r="B1367" s="22"/>
      <c r="C1367" s="22"/>
      <c r="D1367" s="22"/>
      <c r="G1367" s="22"/>
    </row>
    <row r="1368" spans="2:7">
      <c r="B1368" s="22"/>
      <c r="C1368" s="22"/>
      <c r="D1368" s="22"/>
      <c r="G1368" s="22"/>
    </row>
    <row r="1369" spans="2:7">
      <c r="B1369" s="22"/>
      <c r="C1369" s="22"/>
      <c r="D1369" s="22"/>
      <c r="G1369" s="22"/>
    </row>
    <row r="1370" spans="2:7">
      <c r="B1370" s="22"/>
      <c r="C1370" s="22"/>
      <c r="D1370" s="22"/>
      <c r="G1370" s="22"/>
    </row>
    <row r="1371" spans="2:7">
      <c r="B1371" s="22"/>
      <c r="C1371" s="22"/>
      <c r="D1371" s="22"/>
      <c r="G1371" s="22"/>
    </row>
    <row r="1372" spans="2:7">
      <c r="B1372" s="22"/>
      <c r="C1372" s="22"/>
      <c r="D1372" s="22"/>
      <c r="G1372" s="22"/>
    </row>
    <row r="1373" spans="2:7">
      <c r="B1373" s="22"/>
      <c r="C1373" s="22"/>
      <c r="D1373" s="22"/>
      <c r="G1373" s="22"/>
    </row>
    <row r="1374" spans="2:7">
      <c r="B1374" s="22"/>
      <c r="C1374" s="22"/>
      <c r="D1374" s="22"/>
      <c r="G1374" s="22"/>
    </row>
    <row r="1375" spans="2:7">
      <c r="B1375" s="22"/>
      <c r="C1375" s="22"/>
      <c r="D1375" s="22"/>
      <c r="G1375" s="22"/>
    </row>
    <row r="1376" spans="2:7">
      <c r="B1376" s="22"/>
      <c r="C1376" s="22"/>
      <c r="D1376" s="22"/>
      <c r="G1376" s="22"/>
    </row>
    <row r="1377" spans="2:7">
      <c r="B1377" s="22"/>
      <c r="C1377" s="22"/>
      <c r="D1377" s="22"/>
      <c r="G1377" s="22"/>
    </row>
    <row r="1378" spans="2:7">
      <c r="B1378" s="22"/>
      <c r="C1378" s="22"/>
      <c r="D1378" s="22"/>
      <c r="G1378" s="22"/>
    </row>
    <row r="1379" spans="2:7">
      <c r="B1379" s="22"/>
      <c r="C1379" s="22"/>
      <c r="D1379" s="22"/>
      <c r="G1379" s="22"/>
    </row>
    <row r="1380" spans="2:7">
      <c r="B1380" s="22"/>
      <c r="C1380" s="22"/>
      <c r="D1380" s="22"/>
      <c r="G1380" s="22"/>
    </row>
    <row r="1381" spans="2:7">
      <c r="B1381" s="22"/>
      <c r="C1381" s="22"/>
      <c r="D1381" s="22"/>
      <c r="G1381" s="22"/>
    </row>
    <row r="1382" spans="2:7">
      <c r="B1382" s="22"/>
      <c r="C1382" s="22"/>
      <c r="D1382" s="22"/>
      <c r="G1382" s="22"/>
    </row>
    <row r="1383" spans="2:7">
      <c r="B1383" s="22"/>
      <c r="C1383" s="22"/>
      <c r="D1383" s="22"/>
      <c r="G1383" s="22"/>
    </row>
    <row r="1384" spans="2:7">
      <c r="B1384" s="22"/>
      <c r="C1384" s="22"/>
      <c r="D1384" s="22"/>
      <c r="G1384" s="22"/>
    </row>
    <row r="1385" spans="2:7">
      <c r="B1385" s="22"/>
      <c r="C1385" s="22"/>
      <c r="D1385" s="22"/>
      <c r="G1385" s="22"/>
    </row>
    <row r="1386" spans="2:7">
      <c r="B1386" s="22"/>
      <c r="C1386" s="22"/>
      <c r="D1386" s="22"/>
      <c r="G1386" s="22"/>
    </row>
    <row r="1387" spans="2:7">
      <c r="B1387" s="22"/>
      <c r="C1387" s="22"/>
      <c r="D1387" s="22"/>
      <c r="G1387" s="22"/>
    </row>
    <row r="1388" spans="2:7">
      <c r="B1388" s="22"/>
      <c r="C1388" s="22"/>
      <c r="D1388" s="22"/>
      <c r="G1388" s="22"/>
    </row>
    <row r="1389" spans="2:7">
      <c r="B1389" s="22"/>
      <c r="C1389" s="22"/>
      <c r="D1389" s="22"/>
      <c r="G1389" s="22"/>
    </row>
    <row r="1390" spans="2:7">
      <c r="B1390" s="22"/>
      <c r="C1390" s="22"/>
      <c r="D1390" s="22"/>
      <c r="G1390" s="22"/>
    </row>
    <row r="1391" spans="2:7">
      <c r="B1391" s="22"/>
      <c r="C1391" s="22"/>
      <c r="D1391" s="22"/>
      <c r="G1391" s="22"/>
    </row>
    <row r="1392" spans="2:7">
      <c r="B1392" s="22"/>
      <c r="C1392" s="22"/>
      <c r="D1392" s="22"/>
      <c r="G1392" s="22"/>
    </row>
    <row r="1393" spans="2:7">
      <c r="B1393" s="22"/>
      <c r="C1393" s="22"/>
      <c r="D1393" s="22"/>
      <c r="G1393" s="22"/>
    </row>
    <row r="1394" spans="2:7">
      <c r="B1394" s="22"/>
      <c r="C1394" s="22"/>
      <c r="D1394" s="22"/>
      <c r="G1394" s="22"/>
    </row>
    <row r="1395" spans="2:7">
      <c r="B1395" s="22"/>
      <c r="C1395" s="22"/>
      <c r="D1395" s="22"/>
      <c r="G1395" s="22"/>
    </row>
    <row r="1396" spans="2:7">
      <c r="B1396" s="22"/>
      <c r="C1396" s="22"/>
      <c r="D1396" s="22"/>
      <c r="G1396" s="22"/>
    </row>
    <row r="1397" spans="2:7">
      <c r="B1397" s="22"/>
      <c r="C1397" s="22"/>
      <c r="D1397" s="22"/>
      <c r="G1397" s="22"/>
    </row>
    <row r="1398" spans="2:7">
      <c r="B1398" s="22"/>
      <c r="C1398" s="22"/>
      <c r="D1398" s="22"/>
      <c r="G1398" s="22"/>
    </row>
    <row r="1399" spans="2:7">
      <c r="B1399" s="22"/>
      <c r="C1399" s="22"/>
      <c r="D1399" s="22"/>
      <c r="G1399" s="22"/>
    </row>
    <row r="1400" spans="2:7">
      <c r="B1400" s="22"/>
      <c r="C1400" s="22"/>
      <c r="D1400" s="22"/>
      <c r="G1400" s="22"/>
    </row>
    <row r="1401" spans="2:7">
      <c r="B1401" s="22"/>
      <c r="C1401" s="22"/>
      <c r="D1401" s="22"/>
      <c r="G1401" s="22"/>
    </row>
    <row r="1402" spans="2:7">
      <c r="B1402" s="22"/>
      <c r="C1402" s="22"/>
      <c r="D1402" s="22"/>
      <c r="G1402" s="22"/>
    </row>
    <row r="1403" spans="2:7">
      <c r="B1403" s="22"/>
      <c r="C1403" s="22"/>
      <c r="D1403" s="22"/>
      <c r="G1403" s="22"/>
    </row>
    <row r="1404" spans="2:7">
      <c r="B1404" s="22"/>
      <c r="C1404" s="22"/>
      <c r="D1404" s="22"/>
      <c r="G1404" s="22"/>
    </row>
    <row r="1405" spans="2:7">
      <c r="B1405" s="22"/>
      <c r="C1405" s="22"/>
      <c r="D1405" s="22"/>
      <c r="G1405" s="22"/>
    </row>
    <row r="1406" spans="2:7">
      <c r="B1406" s="22"/>
      <c r="C1406" s="22"/>
      <c r="D1406" s="22"/>
      <c r="G1406" s="22"/>
    </row>
    <row r="1407" spans="2:7">
      <c r="B1407" s="22"/>
      <c r="C1407" s="22"/>
      <c r="D1407" s="22"/>
      <c r="G1407" s="22"/>
    </row>
    <row r="1408" spans="2:7">
      <c r="B1408" s="22"/>
      <c r="C1408" s="22"/>
      <c r="D1408" s="22"/>
      <c r="G1408" s="22"/>
    </row>
    <row r="1409" spans="2:7">
      <c r="B1409" s="22"/>
      <c r="C1409" s="22"/>
      <c r="D1409" s="22"/>
      <c r="G1409" s="22"/>
    </row>
    <row r="1410" spans="2:7">
      <c r="B1410" s="22"/>
      <c r="C1410" s="22"/>
      <c r="D1410" s="22"/>
      <c r="G1410" s="22"/>
    </row>
    <row r="1411" spans="2:7">
      <c r="B1411" s="22"/>
      <c r="C1411" s="22"/>
      <c r="D1411" s="22"/>
      <c r="G1411" s="22"/>
    </row>
    <row r="1412" spans="2:7">
      <c r="B1412" s="22"/>
      <c r="C1412" s="22"/>
      <c r="D1412" s="22"/>
      <c r="G1412" s="22"/>
    </row>
    <row r="1413" spans="2:7">
      <c r="B1413" s="22"/>
      <c r="C1413" s="22"/>
      <c r="D1413" s="22"/>
      <c r="G1413" s="22"/>
    </row>
    <row r="1414" spans="2:7">
      <c r="B1414" s="22"/>
      <c r="C1414" s="22"/>
      <c r="D1414" s="22"/>
      <c r="G1414" s="22"/>
    </row>
    <row r="1415" spans="2:7">
      <c r="B1415" s="22"/>
      <c r="C1415" s="22"/>
      <c r="D1415" s="22"/>
      <c r="G1415" s="22"/>
    </row>
    <row r="1416" spans="2:7">
      <c r="B1416" s="22"/>
      <c r="C1416" s="22"/>
      <c r="D1416" s="22"/>
      <c r="G1416" s="22"/>
    </row>
    <row r="1417" spans="2:7">
      <c r="B1417" s="22"/>
      <c r="C1417" s="22"/>
      <c r="D1417" s="22"/>
      <c r="G1417" s="22"/>
    </row>
    <row r="1418" spans="2:7">
      <c r="B1418" s="22"/>
      <c r="C1418" s="22"/>
      <c r="D1418" s="22"/>
      <c r="G1418" s="22"/>
    </row>
    <row r="1419" spans="2:7">
      <c r="B1419" s="22"/>
      <c r="C1419" s="22"/>
      <c r="D1419" s="22"/>
      <c r="G1419" s="22"/>
    </row>
    <row r="1420" spans="2:7">
      <c r="B1420" s="22"/>
      <c r="C1420" s="22"/>
      <c r="D1420" s="22"/>
      <c r="G1420" s="22"/>
    </row>
    <row r="1421" spans="2:7">
      <c r="B1421" s="22"/>
      <c r="C1421" s="22"/>
      <c r="D1421" s="22"/>
      <c r="G1421" s="22"/>
    </row>
    <row r="1422" spans="2:7">
      <c r="B1422" s="22"/>
      <c r="C1422" s="22"/>
      <c r="D1422" s="22"/>
      <c r="G1422" s="22"/>
    </row>
    <row r="1423" spans="2:7">
      <c r="B1423" s="22"/>
      <c r="C1423" s="22"/>
      <c r="D1423" s="22"/>
      <c r="G1423" s="22"/>
    </row>
    <row r="1424" spans="2:7">
      <c r="B1424" s="22"/>
      <c r="C1424" s="22"/>
      <c r="D1424" s="22"/>
      <c r="G1424" s="22"/>
    </row>
    <row r="1425" spans="2:7">
      <c r="B1425" s="22"/>
      <c r="C1425" s="22"/>
      <c r="D1425" s="22"/>
      <c r="G1425" s="22"/>
    </row>
    <row r="1426" spans="2:7">
      <c r="B1426" s="22"/>
      <c r="C1426" s="22"/>
      <c r="D1426" s="22"/>
      <c r="G1426" s="22"/>
    </row>
    <row r="1427" spans="2:7">
      <c r="B1427" s="22"/>
      <c r="C1427" s="22"/>
      <c r="D1427" s="22"/>
      <c r="G1427" s="22"/>
    </row>
    <row r="1428" spans="2:7">
      <c r="B1428" s="22"/>
      <c r="C1428" s="22"/>
      <c r="D1428" s="22"/>
      <c r="G1428" s="22"/>
    </row>
    <row r="1429" spans="2:7">
      <c r="B1429" s="22"/>
      <c r="C1429" s="22"/>
      <c r="D1429" s="22"/>
      <c r="G1429" s="22"/>
    </row>
    <row r="1430" spans="2:7">
      <c r="B1430" s="22"/>
      <c r="C1430" s="22"/>
      <c r="D1430" s="22"/>
      <c r="G1430" s="22"/>
    </row>
    <row r="1431" spans="2:7">
      <c r="B1431" s="22"/>
      <c r="C1431" s="22"/>
      <c r="D1431" s="22"/>
      <c r="G1431" s="22"/>
    </row>
    <row r="1432" spans="2:7">
      <c r="B1432" s="22"/>
      <c r="C1432" s="22"/>
      <c r="D1432" s="22"/>
      <c r="G1432" s="22"/>
    </row>
    <row r="1433" spans="2:7">
      <c r="B1433" s="22"/>
      <c r="C1433" s="22"/>
      <c r="D1433" s="22"/>
      <c r="G1433" s="22"/>
    </row>
    <row r="1434" spans="2:7">
      <c r="B1434" s="22"/>
      <c r="C1434" s="22"/>
      <c r="D1434" s="22"/>
      <c r="G1434" s="22"/>
    </row>
    <row r="1435" spans="2:7">
      <c r="B1435" s="22"/>
      <c r="C1435" s="22"/>
      <c r="D1435" s="22"/>
      <c r="G1435" s="22"/>
    </row>
    <row r="1436" spans="2:7">
      <c r="B1436" s="22"/>
      <c r="C1436" s="22"/>
      <c r="D1436" s="22"/>
      <c r="G1436" s="22"/>
    </row>
    <row r="1437" spans="2:7">
      <c r="B1437" s="22"/>
      <c r="C1437" s="22"/>
      <c r="D1437" s="22"/>
      <c r="G1437" s="22"/>
    </row>
    <row r="1438" spans="2:7">
      <c r="B1438" s="22"/>
      <c r="C1438" s="22"/>
      <c r="D1438" s="22"/>
      <c r="G1438" s="22"/>
    </row>
    <row r="1439" spans="2:7">
      <c r="B1439" s="22"/>
      <c r="C1439" s="22"/>
      <c r="D1439" s="22"/>
      <c r="G1439" s="22"/>
    </row>
    <row r="1440" spans="2:7">
      <c r="B1440" s="22"/>
      <c r="C1440" s="22"/>
      <c r="D1440" s="22"/>
      <c r="G1440" s="22"/>
    </row>
    <row r="1441" spans="2:7">
      <c r="B1441" s="22"/>
      <c r="C1441" s="22"/>
      <c r="D1441" s="22"/>
      <c r="G1441" s="22"/>
    </row>
    <row r="1442" spans="2:7">
      <c r="B1442" s="22"/>
      <c r="C1442" s="22"/>
      <c r="D1442" s="22"/>
      <c r="G1442" s="22"/>
    </row>
    <row r="1443" spans="2:7">
      <c r="B1443" s="22"/>
      <c r="C1443" s="22"/>
      <c r="D1443" s="22"/>
      <c r="G1443" s="22"/>
    </row>
    <row r="1444" spans="2:7">
      <c r="B1444" s="22"/>
      <c r="C1444" s="22"/>
      <c r="D1444" s="22"/>
      <c r="G1444" s="22"/>
    </row>
    <row r="1445" spans="2:7">
      <c r="B1445" s="22"/>
      <c r="C1445" s="22"/>
      <c r="D1445" s="22"/>
      <c r="G1445" s="22"/>
    </row>
    <row r="1446" spans="2:7">
      <c r="B1446" s="22"/>
      <c r="C1446" s="22"/>
      <c r="D1446" s="22"/>
      <c r="G1446" s="22"/>
    </row>
    <row r="1447" spans="2:7">
      <c r="B1447" s="22"/>
      <c r="C1447" s="22"/>
      <c r="D1447" s="22"/>
      <c r="G1447" s="22"/>
    </row>
    <row r="1448" spans="2:7">
      <c r="B1448" s="22"/>
      <c r="C1448" s="22"/>
      <c r="D1448" s="22"/>
      <c r="G1448" s="22"/>
    </row>
    <row r="1449" spans="2:7">
      <c r="B1449" s="22"/>
      <c r="C1449" s="22"/>
      <c r="D1449" s="22"/>
      <c r="G1449" s="22"/>
    </row>
    <row r="1450" spans="2:7">
      <c r="B1450" s="22"/>
      <c r="C1450" s="22"/>
      <c r="D1450" s="22"/>
      <c r="G1450" s="22"/>
    </row>
    <row r="1451" spans="2:7">
      <c r="B1451" s="22"/>
      <c r="C1451" s="22"/>
      <c r="D1451" s="22"/>
      <c r="G1451" s="22"/>
    </row>
    <row r="1452" spans="2:7">
      <c r="B1452" s="22"/>
      <c r="C1452" s="22"/>
      <c r="D1452" s="22"/>
      <c r="G1452" s="22"/>
    </row>
    <row r="1453" spans="2:7">
      <c r="B1453" s="22"/>
      <c r="C1453" s="22"/>
      <c r="D1453" s="22"/>
      <c r="G1453" s="22"/>
    </row>
    <row r="1454" spans="2:7">
      <c r="B1454" s="22"/>
      <c r="C1454" s="22"/>
      <c r="D1454" s="22"/>
      <c r="G1454" s="22"/>
    </row>
    <row r="1455" spans="2:7">
      <c r="B1455" s="22"/>
      <c r="C1455" s="22"/>
      <c r="D1455" s="22"/>
      <c r="G1455" s="22"/>
    </row>
    <row r="1456" spans="2:7">
      <c r="B1456" s="22"/>
      <c r="C1456" s="22"/>
      <c r="D1456" s="22"/>
      <c r="G1456" s="22"/>
    </row>
    <row r="1457" spans="2:7">
      <c r="B1457" s="22"/>
      <c r="C1457" s="22"/>
      <c r="D1457" s="22"/>
      <c r="G1457" s="22"/>
    </row>
    <row r="1458" spans="2:7">
      <c r="B1458" s="22"/>
      <c r="C1458" s="22"/>
      <c r="D1458" s="22"/>
      <c r="G1458" s="22"/>
    </row>
    <row r="1459" spans="2:7">
      <c r="B1459" s="22"/>
      <c r="C1459" s="22"/>
      <c r="D1459" s="22"/>
      <c r="G1459" s="22"/>
    </row>
    <row r="1460" spans="2:7">
      <c r="B1460" s="22"/>
      <c r="C1460" s="22"/>
      <c r="D1460" s="22"/>
      <c r="G1460" s="22"/>
    </row>
    <row r="1461" spans="2:7">
      <c r="B1461" s="22"/>
      <c r="C1461" s="22"/>
      <c r="D1461" s="22"/>
      <c r="G1461" s="22"/>
    </row>
    <row r="1462" spans="2:7">
      <c r="B1462" s="22"/>
      <c r="C1462" s="22"/>
      <c r="D1462" s="22"/>
      <c r="G1462" s="22"/>
    </row>
    <row r="1463" spans="2:7">
      <c r="B1463" s="22"/>
      <c r="C1463" s="22"/>
      <c r="D1463" s="22"/>
      <c r="G1463" s="22"/>
    </row>
    <row r="1464" spans="2:7">
      <c r="B1464" s="22"/>
      <c r="C1464" s="22"/>
      <c r="D1464" s="22"/>
      <c r="G1464" s="22"/>
    </row>
    <row r="1465" spans="2:7">
      <c r="B1465" s="22"/>
      <c r="C1465" s="22"/>
      <c r="D1465" s="22"/>
      <c r="G1465" s="22"/>
    </row>
    <row r="1466" spans="2:7">
      <c r="B1466" s="22"/>
      <c r="C1466" s="22"/>
      <c r="D1466" s="22"/>
      <c r="G1466" s="22"/>
    </row>
    <row r="1467" spans="2:7">
      <c r="B1467" s="22"/>
      <c r="C1467" s="22"/>
      <c r="D1467" s="22"/>
      <c r="G1467" s="22"/>
    </row>
    <row r="1468" spans="2:7">
      <c r="B1468" s="22"/>
      <c r="C1468" s="22"/>
      <c r="D1468" s="22"/>
      <c r="G1468" s="22"/>
    </row>
    <row r="1469" spans="2:7">
      <c r="B1469" s="22"/>
      <c r="C1469" s="22"/>
      <c r="D1469" s="22"/>
      <c r="G1469" s="22"/>
    </row>
    <row r="1470" spans="2:7">
      <c r="B1470" s="22"/>
      <c r="C1470" s="22"/>
      <c r="D1470" s="22"/>
      <c r="G1470" s="22"/>
    </row>
    <row r="1471" spans="2:7">
      <c r="B1471" s="22"/>
      <c r="C1471" s="22"/>
      <c r="D1471" s="22"/>
      <c r="G1471" s="22"/>
    </row>
    <row r="1472" spans="2:7">
      <c r="B1472" s="22"/>
      <c r="C1472" s="22"/>
      <c r="D1472" s="22"/>
      <c r="G1472" s="22"/>
    </row>
    <row r="1473" spans="2:7">
      <c r="B1473" s="22"/>
      <c r="C1473" s="22"/>
      <c r="D1473" s="22"/>
      <c r="G1473" s="22"/>
    </row>
    <row r="1474" spans="2:7">
      <c r="B1474" s="22"/>
      <c r="C1474" s="22"/>
      <c r="D1474" s="22"/>
      <c r="G1474" s="22"/>
    </row>
    <row r="1475" spans="2:7">
      <c r="B1475" s="22"/>
      <c r="C1475" s="22"/>
      <c r="D1475" s="22"/>
      <c r="G1475" s="22"/>
    </row>
    <row r="1476" spans="2:7">
      <c r="B1476" s="22"/>
      <c r="C1476" s="22"/>
      <c r="D1476" s="22"/>
      <c r="G1476" s="22"/>
    </row>
    <row r="1477" spans="2:7">
      <c r="B1477" s="22"/>
      <c r="C1477" s="22"/>
      <c r="D1477" s="22"/>
      <c r="G1477" s="22"/>
    </row>
    <row r="1478" spans="2:7">
      <c r="B1478" s="22"/>
      <c r="C1478" s="22"/>
      <c r="D1478" s="22"/>
      <c r="G1478" s="22"/>
    </row>
    <row r="1479" spans="2:7">
      <c r="B1479" s="22"/>
      <c r="C1479" s="22"/>
      <c r="D1479" s="22"/>
      <c r="G1479" s="22"/>
    </row>
    <row r="1480" spans="2:7">
      <c r="B1480" s="22"/>
      <c r="C1480" s="22"/>
      <c r="D1480" s="22"/>
      <c r="G1480" s="22"/>
    </row>
    <row r="1481" spans="2:7">
      <c r="B1481" s="22"/>
      <c r="C1481" s="22"/>
      <c r="D1481" s="22"/>
      <c r="G1481" s="22"/>
    </row>
    <row r="1482" spans="2:7">
      <c r="B1482" s="22"/>
      <c r="C1482" s="22"/>
      <c r="D1482" s="22"/>
      <c r="G1482" s="22"/>
    </row>
    <row r="1483" spans="2:7">
      <c r="B1483" s="22"/>
      <c r="C1483" s="22"/>
      <c r="D1483" s="22"/>
      <c r="G1483" s="22"/>
    </row>
    <row r="1484" spans="2:7">
      <c r="B1484" s="22"/>
      <c r="C1484" s="22"/>
      <c r="D1484" s="22"/>
      <c r="G1484" s="22"/>
    </row>
    <row r="1485" spans="2:7">
      <c r="B1485" s="22"/>
      <c r="C1485" s="22"/>
      <c r="D1485" s="22"/>
      <c r="G1485" s="22"/>
    </row>
    <row r="1486" spans="2:7">
      <c r="B1486" s="22"/>
      <c r="C1486" s="22"/>
      <c r="D1486" s="22"/>
      <c r="G1486" s="22"/>
    </row>
    <row r="1487" spans="2:7">
      <c r="B1487" s="22"/>
      <c r="C1487" s="22"/>
      <c r="D1487" s="22"/>
      <c r="G1487" s="22"/>
    </row>
    <row r="1488" spans="2:7">
      <c r="B1488" s="22"/>
      <c r="C1488" s="22"/>
      <c r="D1488" s="22"/>
      <c r="G1488" s="22"/>
    </row>
    <row r="1489" spans="2:7">
      <c r="B1489" s="22"/>
      <c r="C1489" s="22"/>
      <c r="D1489" s="22"/>
      <c r="G1489" s="22"/>
    </row>
    <row r="1490" spans="2:7">
      <c r="B1490" s="22"/>
      <c r="C1490" s="22"/>
      <c r="D1490" s="22"/>
      <c r="G1490" s="22"/>
    </row>
    <row r="1491" spans="2:7">
      <c r="B1491" s="22"/>
      <c r="C1491" s="22"/>
      <c r="D1491" s="22"/>
      <c r="G1491" s="22"/>
    </row>
    <row r="1492" spans="2:7">
      <c r="B1492" s="22"/>
      <c r="C1492" s="22"/>
      <c r="D1492" s="22"/>
      <c r="G1492" s="22"/>
    </row>
    <row r="1493" spans="2:7">
      <c r="B1493" s="22"/>
      <c r="C1493" s="22"/>
      <c r="D1493" s="22"/>
      <c r="G1493" s="22"/>
    </row>
    <row r="1494" spans="2:7">
      <c r="B1494" s="22"/>
      <c r="C1494" s="22"/>
      <c r="D1494" s="22"/>
      <c r="G1494" s="22"/>
    </row>
    <row r="1495" spans="2:7">
      <c r="B1495" s="22"/>
      <c r="C1495" s="22"/>
      <c r="D1495" s="22"/>
      <c r="G1495" s="22"/>
    </row>
    <row r="1496" spans="2:7">
      <c r="B1496" s="22"/>
      <c r="C1496" s="22"/>
      <c r="D1496" s="22"/>
      <c r="G1496" s="22"/>
    </row>
    <row r="1497" spans="2:7">
      <c r="B1497" s="22"/>
      <c r="C1497" s="22"/>
      <c r="D1497" s="22"/>
      <c r="G1497" s="22"/>
    </row>
    <row r="1498" spans="2:7">
      <c r="B1498" s="22"/>
      <c r="C1498" s="22"/>
      <c r="D1498" s="22"/>
      <c r="G1498" s="22"/>
    </row>
    <row r="1499" spans="2:7">
      <c r="B1499" s="22"/>
      <c r="C1499" s="22"/>
      <c r="D1499" s="22"/>
      <c r="G1499" s="22"/>
    </row>
    <row r="1500" spans="2:7">
      <c r="B1500" s="22"/>
      <c r="C1500" s="22"/>
      <c r="D1500" s="22"/>
      <c r="G1500" s="22"/>
    </row>
    <row r="1501" spans="2:7">
      <c r="B1501" s="22"/>
      <c r="C1501" s="22"/>
      <c r="D1501" s="22"/>
      <c r="G1501" s="22"/>
    </row>
    <row r="1502" spans="2:7">
      <c r="B1502" s="22"/>
      <c r="C1502" s="22"/>
      <c r="D1502" s="22"/>
      <c r="G1502" s="22"/>
    </row>
    <row r="1503" spans="2:7">
      <c r="B1503" s="22"/>
      <c r="C1503" s="22"/>
      <c r="D1503" s="22"/>
      <c r="G1503" s="22"/>
    </row>
    <row r="1504" spans="2:7">
      <c r="B1504" s="22"/>
      <c r="C1504" s="22"/>
      <c r="D1504" s="22"/>
      <c r="G1504" s="22"/>
    </row>
    <row r="1505" spans="2:7">
      <c r="B1505" s="22"/>
      <c r="C1505" s="22"/>
      <c r="D1505" s="22"/>
      <c r="G1505" s="22"/>
    </row>
    <row r="1506" spans="2:7">
      <c r="B1506" s="22"/>
      <c r="C1506" s="22"/>
      <c r="D1506" s="22"/>
      <c r="G1506" s="22"/>
    </row>
    <row r="1507" spans="2:7">
      <c r="B1507" s="22"/>
      <c r="C1507" s="22"/>
      <c r="D1507" s="22"/>
      <c r="G1507" s="22"/>
    </row>
    <row r="1508" spans="2:7">
      <c r="B1508" s="22"/>
      <c r="C1508" s="22"/>
      <c r="D1508" s="22"/>
      <c r="G1508" s="22"/>
    </row>
    <row r="1509" spans="2:7">
      <c r="B1509" s="22"/>
      <c r="C1509" s="22"/>
      <c r="D1509" s="22"/>
      <c r="G1509" s="22"/>
    </row>
    <row r="1510" spans="2:7">
      <c r="B1510" s="22"/>
      <c r="C1510" s="22"/>
      <c r="D1510" s="22"/>
      <c r="G1510" s="22"/>
    </row>
    <row r="1511" spans="2:7">
      <c r="B1511" s="22"/>
      <c r="C1511" s="22"/>
      <c r="D1511" s="22"/>
      <c r="G1511" s="22"/>
    </row>
    <row r="1512" spans="2:7">
      <c r="B1512" s="22"/>
      <c r="C1512" s="22"/>
      <c r="D1512" s="22"/>
      <c r="G1512" s="22"/>
    </row>
    <row r="1513" spans="2:7">
      <c r="B1513" s="22"/>
      <c r="C1513" s="22"/>
      <c r="D1513" s="22"/>
      <c r="G1513" s="22"/>
    </row>
    <row r="1514" spans="2:7">
      <c r="B1514" s="22"/>
      <c r="C1514" s="22"/>
      <c r="D1514" s="22"/>
      <c r="G1514" s="22"/>
    </row>
    <row r="1515" spans="2:7">
      <c r="B1515" s="22"/>
      <c r="C1515" s="22"/>
      <c r="D1515" s="22"/>
      <c r="G1515" s="22"/>
    </row>
    <row r="1516" spans="2:7">
      <c r="B1516" s="22"/>
      <c r="C1516" s="22"/>
      <c r="D1516" s="22"/>
      <c r="G1516" s="22"/>
    </row>
    <row r="1517" spans="2:7">
      <c r="B1517" s="22"/>
      <c r="C1517" s="22"/>
      <c r="D1517" s="22"/>
      <c r="G1517" s="22"/>
    </row>
    <row r="1518" spans="2:7">
      <c r="B1518" s="22"/>
      <c r="C1518" s="22"/>
      <c r="D1518" s="22"/>
      <c r="G1518" s="22"/>
    </row>
    <row r="1519" spans="2:7">
      <c r="B1519" s="22"/>
      <c r="C1519" s="22"/>
      <c r="D1519" s="22"/>
      <c r="G1519" s="22"/>
    </row>
    <row r="1520" spans="2:7">
      <c r="B1520" s="22"/>
      <c r="C1520" s="22"/>
      <c r="D1520" s="22"/>
      <c r="G1520" s="22"/>
    </row>
    <row r="1521" spans="2:7">
      <c r="B1521" s="22"/>
      <c r="C1521" s="22"/>
      <c r="D1521" s="22"/>
      <c r="G1521" s="22"/>
    </row>
    <row r="1522" spans="2:7">
      <c r="B1522" s="22"/>
      <c r="C1522" s="22"/>
      <c r="D1522" s="22"/>
      <c r="G1522" s="22"/>
    </row>
    <row r="1523" spans="2:7">
      <c r="B1523" s="22"/>
      <c r="C1523" s="22"/>
      <c r="D1523" s="22"/>
      <c r="G1523" s="22"/>
    </row>
    <row r="1524" spans="2:7">
      <c r="B1524" s="22"/>
      <c r="C1524" s="22"/>
      <c r="D1524" s="22"/>
      <c r="G1524" s="22"/>
    </row>
    <row r="1525" spans="2:7">
      <c r="B1525" s="22"/>
      <c r="C1525" s="22"/>
      <c r="D1525" s="22"/>
      <c r="G1525" s="22"/>
    </row>
    <row r="1526" spans="2:7">
      <c r="B1526" s="22"/>
      <c r="C1526" s="22"/>
      <c r="D1526" s="22"/>
      <c r="G1526" s="22"/>
    </row>
    <row r="1527" spans="2:7">
      <c r="B1527" s="22"/>
      <c r="C1527" s="22"/>
      <c r="D1527" s="22"/>
      <c r="G1527" s="22"/>
    </row>
    <row r="1528" spans="2:7">
      <c r="B1528" s="22"/>
      <c r="C1528" s="22"/>
      <c r="D1528" s="22"/>
      <c r="G1528" s="22"/>
    </row>
    <row r="1529" spans="2:7">
      <c r="B1529" s="22"/>
      <c r="C1529" s="22"/>
      <c r="D1529" s="22"/>
      <c r="G1529" s="22"/>
    </row>
    <row r="1530" spans="2:7">
      <c r="B1530" s="22"/>
      <c r="C1530" s="22"/>
      <c r="D1530" s="22"/>
      <c r="G1530" s="22"/>
    </row>
    <row r="1531" spans="2:7">
      <c r="B1531" s="22"/>
      <c r="C1531" s="22"/>
      <c r="D1531" s="22"/>
      <c r="G1531" s="22"/>
    </row>
    <row r="1532" spans="2:7">
      <c r="B1532" s="22"/>
      <c r="C1532" s="22"/>
      <c r="D1532" s="22"/>
      <c r="G1532" s="22"/>
    </row>
    <row r="1533" spans="2:7">
      <c r="B1533" s="22"/>
      <c r="C1533" s="22"/>
      <c r="D1533" s="22"/>
      <c r="G1533" s="22"/>
    </row>
    <row r="1534" spans="2:7">
      <c r="B1534" s="22"/>
      <c r="C1534" s="22"/>
      <c r="D1534" s="22"/>
      <c r="G1534" s="22"/>
    </row>
    <row r="1535" spans="2:7">
      <c r="B1535" s="22"/>
      <c r="C1535" s="22"/>
      <c r="D1535" s="22"/>
      <c r="G1535" s="22"/>
    </row>
    <row r="1536" spans="2:7">
      <c r="B1536" s="22"/>
      <c r="C1536" s="22"/>
      <c r="D1536" s="22"/>
      <c r="G1536" s="22"/>
    </row>
    <row r="1537" spans="2:7">
      <c r="B1537" s="22"/>
      <c r="C1537" s="22"/>
      <c r="D1537" s="22"/>
      <c r="G1537" s="22"/>
    </row>
    <row r="1538" spans="2:7">
      <c r="B1538" s="22"/>
      <c r="C1538" s="22"/>
      <c r="D1538" s="22"/>
      <c r="G1538" s="22"/>
    </row>
    <row r="1539" spans="2:7">
      <c r="B1539" s="22"/>
      <c r="C1539" s="22"/>
      <c r="D1539" s="22"/>
      <c r="G1539" s="22"/>
    </row>
    <row r="1540" spans="2:7">
      <c r="B1540" s="22"/>
      <c r="C1540" s="22"/>
      <c r="D1540" s="22"/>
      <c r="G1540" s="22"/>
    </row>
    <row r="1541" spans="2:7">
      <c r="B1541" s="22"/>
      <c r="C1541" s="22"/>
      <c r="D1541" s="22"/>
      <c r="G1541" s="22"/>
    </row>
    <row r="1542" spans="2:7">
      <c r="B1542" s="22"/>
      <c r="C1542" s="22"/>
      <c r="D1542" s="22"/>
      <c r="G1542" s="22"/>
    </row>
    <row r="1543" spans="2:7">
      <c r="B1543" s="22"/>
      <c r="C1543" s="22"/>
      <c r="D1543" s="22"/>
      <c r="G1543" s="22"/>
    </row>
    <row r="1544" spans="2:7">
      <c r="B1544" s="22"/>
      <c r="C1544" s="22"/>
      <c r="D1544" s="22"/>
      <c r="G1544" s="22"/>
    </row>
    <row r="1545" spans="2:7">
      <c r="B1545" s="22"/>
      <c r="C1545" s="22"/>
      <c r="D1545" s="22"/>
      <c r="G1545" s="22"/>
    </row>
    <row r="1546" spans="2:7">
      <c r="B1546" s="22"/>
      <c r="C1546" s="22"/>
      <c r="D1546" s="22"/>
      <c r="G1546" s="22"/>
    </row>
    <row r="1547" spans="2:7">
      <c r="B1547" s="22"/>
      <c r="C1547" s="22"/>
      <c r="D1547" s="22"/>
      <c r="G1547" s="22"/>
    </row>
    <row r="1548" spans="2:7">
      <c r="B1548" s="22"/>
      <c r="C1548" s="22"/>
      <c r="D1548" s="22"/>
      <c r="G1548" s="22"/>
    </row>
    <row r="1549" spans="2:7">
      <c r="B1549" s="22"/>
      <c r="C1549" s="22"/>
      <c r="D1549" s="22"/>
      <c r="G1549" s="22"/>
    </row>
    <row r="1550" spans="2:7">
      <c r="B1550" s="22"/>
      <c r="C1550" s="22"/>
      <c r="D1550" s="22"/>
      <c r="G1550" s="22"/>
    </row>
    <row r="1551" spans="2:7">
      <c r="B1551" s="22"/>
      <c r="C1551" s="22"/>
      <c r="D1551" s="22"/>
      <c r="G1551" s="22"/>
    </row>
    <row r="1552" spans="2:7">
      <c r="B1552" s="22"/>
      <c r="C1552" s="22"/>
      <c r="D1552" s="22"/>
      <c r="G1552" s="22"/>
    </row>
    <row r="1553" spans="2:7">
      <c r="B1553" s="22"/>
      <c r="C1553" s="22"/>
      <c r="D1553" s="22"/>
      <c r="G1553" s="22"/>
    </row>
    <row r="1554" spans="2:7">
      <c r="B1554" s="22"/>
      <c r="C1554" s="22"/>
      <c r="D1554" s="22"/>
      <c r="G1554" s="22"/>
    </row>
    <row r="1555" spans="2:7">
      <c r="B1555" s="22"/>
      <c r="C1555" s="22"/>
      <c r="D1555" s="22"/>
      <c r="G1555" s="22"/>
    </row>
    <row r="1556" spans="2:7">
      <c r="B1556" s="22"/>
      <c r="C1556" s="22"/>
      <c r="D1556" s="22"/>
      <c r="G1556" s="22"/>
    </row>
    <row r="1557" spans="2:7">
      <c r="B1557" s="22"/>
      <c r="C1557" s="22"/>
      <c r="D1557" s="22"/>
      <c r="G1557" s="22"/>
    </row>
    <row r="1558" spans="2:7">
      <c r="B1558" s="22"/>
      <c r="C1558" s="22"/>
      <c r="D1558" s="22"/>
      <c r="G1558" s="22"/>
    </row>
    <row r="1559" spans="2:7">
      <c r="B1559" s="22"/>
      <c r="C1559" s="22"/>
      <c r="D1559" s="22"/>
      <c r="G1559" s="22"/>
    </row>
    <row r="1560" spans="2:7">
      <c r="B1560" s="22"/>
      <c r="C1560" s="22"/>
      <c r="D1560" s="22"/>
      <c r="G1560" s="22"/>
    </row>
    <row r="1561" spans="2:7">
      <c r="B1561" s="22"/>
      <c r="C1561" s="22"/>
      <c r="D1561" s="22"/>
      <c r="G1561" s="22"/>
    </row>
    <row r="1562" spans="2:7">
      <c r="B1562" s="22"/>
      <c r="C1562" s="22"/>
      <c r="D1562" s="22"/>
      <c r="G1562" s="22"/>
    </row>
    <row r="1563" spans="2:7">
      <c r="B1563" s="22"/>
      <c r="C1563" s="22"/>
      <c r="D1563" s="22"/>
      <c r="G1563" s="22"/>
    </row>
    <row r="1564" spans="2:7">
      <c r="B1564" s="22"/>
      <c r="C1564" s="22"/>
      <c r="D1564" s="22"/>
      <c r="G1564" s="22"/>
    </row>
    <row r="1565" spans="2:7">
      <c r="B1565" s="22"/>
      <c r="C1565" s="22"/>
      <c r="D1565" s="22"/>
      <c r="G1565" s="22"/>
    </row>
    <row r="1566" spans="2:7">
      <c r="B1566" s="22"/>
      <c r="C1566" s="22"/>
      <c r="D1566" s="22"/>
      <c r="G1566" s="22"/>
    </row>
    <row r="1567" spans="2:7">
      <c r="B1567" s="22"/>
      <c r="C1567" s="22"/>
      <c r="D1567" s="22"/>
      <c r="G1567" s="22"/>
    </row>
    <row r="1568" spans="2:7">
      <c r="B1568" s="22"/>
      <c r="C1568" s="22"/>
      <c r="D1568" s="22"/>
      <c r="G1568" s="22"/>
    </row>
    <row r="1569" spans="2:7">
      <c r="B1569" s="22"/>
      <c r="C1569" s="22"/>
      <c r="D1569" s="22"/>
      <c r="G1569" s="22"/>
    </row>
    <row r="1570" spans="2:7">
      <c r="B1570" s="22"/>
      <c r="C1570" s="22"/>
      <c r="D1570" s="22"/>
      <c r="G1570" s="22"/>
    </row>
    <row r="1571" spans="2:7">
      <c r="B1571" s="22"/>
      <c r="C1571" s="22"/>
      <c r="D1571" s="22"/>
      <c r="G1571" s="22"/>
    </row>
    <row r="1572" spans="2:7">
      <c r="B1572" s="22"/>
      <c r="C1572" s="22"/>
      <c r="D1572" s="22"/>
      <c r="G1572" s="22"/>
    </row>
    <row r="1573" spans="2:7">
      <c r="B1573" s="22"/>
      <c r="C1573" s="22"/>
      <c r="D1573" s="22"/>
      <c r="G1573" s="22"/>
    </row>
    <row r="1574" spans="2:7">
      <c r="B1574" s="22"/>
      <c r="C1574" s="22"/>
      <c r="D1574" s="22"/>
      <c r="G1574" s="22"/>
    </row>
    <row r="1575" spans="2:7">
      <c r="B1575" s="22"/>
      <c r="C1575" s="22"/>
      <c r="D1575" s="22"/>
      <c r="G1575" s="22"/>
    </row>
    <row r="1576" spans="2:7">
      <c r="B1576" s="22"/>
      <c r="C1576" s="22"/>
      <c r="D1576" s="22"/>
      <c r="G1576" s="22"/>
    </row>
    <row r="1577" spans="2:7">
      <c r="B1577" s="22"/>
      <c r="C1577" s="22"/>
      <c r="D1577" s="22"/>
      <c r="G1577" s="22"/>
    </row>
    <row r="1578" spans="2:7">
      <c r="B1578" s="22"/>
      <c r="C1578" s="22"/>
      <c r="D1578" s="22"/>
      <c r="G1578" s="22"/>
    </row>
    <row r="1579" spans="2:7">
      <c r="B1579" s="22"/>
      <c r="C1579" s="22"/>
      <c r="D1579" s="22"/>
      <c r="G1579" s="22"/>
    </row>
    <row r="1580" spans="2:7">
      <c r="B1580" s="22"/>
      <c r="C1580" s="22"/>
      <c r="D1580" s="22"/>
      <c r="G1580" s="22"/>
    </row>
    <row r="1581" spans="2:7">
      <c r="B1581" s="22"/>
      <c r="C1581" s="22"/>
      <c r="D1581" s="22"/>
      <c r="G1581" s="22"/>
    </row>
    <row r="1582" spans="2:7">
      <c r="B1582" s="22"/>
      <c r="C1582" s="22"/>
      <c r="D1582" s="22"/>
      <c r="G1582" s="22"/>
    </row>
    <row r="1583" spans="2:7">
      <c r="B1583" s="22"/>
      <c r="C1583" s="22"/>
      <c r="D1583" s="22"/>
      <c r="G1583" s="22"/>
    </row>
    <row r="1584" spans="2:7">
      <c r="B1584" s="22"/>
      <c r="C1584" s="22"/>
      <c r="D1584" s="22"/>
      <c r="G1584" s="22"/>
    </row>
    <row r="1585" spans="2:7">
      <c r="B1585" s="22"/>
      <c r="C1585" s="22"/>
      <c r="D1585" s="22"/>
      <c r="G1585" s="22"/>
    </row>
    <row r="1586" spans="2:7">
      <c r="B1586" s="22"/>
      <c r="C1586" s="22"/>
      <c r="D1586" s="22"/>
      <c r="G1586" s="22"/>
    </row>
    <row r="1587" spans="2:7">
      <c r="B1587" s="22"/>
      <c r="C1587" s="22"/>
      <c r="D1587" s="22"/>
      <c r="G1587" s="22"/>
    </row>
    <row r="1588" spans="2:7">
      <c r="B1588" s="22"/>
      <c r="C1588" s="22"/>
      <c r="D1588" s="22"/>
      <c r="G1588" s="22"/>
    </row>
    <row r="1589" spans="2:7">
      <c r="B1589" s="22"/>
      <c r="C1589" s="22"/>
      <c r="D1589" s="22"/>
      <c r="G1589" s="22"/>
    </row>
    <row r="1590" spans="2:7">
      <c r="B1590" s="22"/>
      <c r="C1590" s="22"/>
      <c r="D1590" s="22"/>
      <c r="G1590" s="22"/>
    </row>
    <row r="1591" spans="2:7">
      <c r="B1591" s="22"/>
      <c r="C1591" s="22"/>
      <c r="D1591" s="22"/>
      <c r="G1591" s="22"/>
    </row>
    <row r="1592" spans="2:7">
      <c r="B1592" s="22"/>
      <c r="C1592" s="22"/>
      <c r="D1592" s="22"/>
      <c r="G1592" s="22"/>
    </row>
    <row r="1593" spans="2:7">
      <c r="B1593" s="22"/>
      <c r="C1593" s="22"/>
      <c r="D1593" s="22"/>
      <c r="G1593" s="22"/>
    </row>
    <row r="1594" spans="2:7">
      <c r="B1594" s="22"/>
      <c r="C1594" s="22"/>
      <c r="D1594" s="22"/>
      <c r="G1594" s="22"/>
    </row>
    <row r="1595" spans="2:7">
      <c r="B1595" s="22"/>
      <c r="C1595" s="22"/>
      <c r="D1595" s="22"/>
      <c r="G1595" s="22"/>
    </row>
    <row r="1596" spans="2:7">
      <c r="B1596" s="22"/>
      <c r="C1596" s="22"/>
      <c r="D1596" s="22"/>
      <c r="G1596" s="22"/>
    </row>
    <row r="1597" spans="2:7">
      <c r="B1597" s="22"/>
      <c r="C1597" s="22"/>
      <c r="D1597" s="22"/>
      <c r="G1597" s="22"/>
    </row>
    <row r="1598" spans="2:7">
      <c r="B1598" s="22"/>
      <c r="C1598" s="22"/>
      <c r="D1598" s="22"/>
      <c r="G1598" s="22"/>
    </row>
    <row r="1599" spans="2:7">
      <c r="B1599" s="22"/>
      <c r="C1599" s="22"/>
      <c r="D1599" s="22"/>
      <c r="G1599" s="22"/>
    </row>
    <row r="1600" spans="2:7">
      <c r="B1600" s="22"/>
      <c r="C1600" s="22"/>
      <c r="D1600" s="22"/>
      <c r="G1600" s="22"/>
    </row>
    <row r="1601" spans="2:7">
      <c r="B1601" s="22"/>
      <c r="C1601" s="22"/>
      <c r="D1601" s="22"/>
      <c r="G1601" s="22"/>
    </row>
    <row r="1602" spans="2:7">
      <c r="B1602" s="22"/>
      <c r="C1602" s="22"/>
      <c r="D1602" s="22"/>
      <c r="G1602" s="22"/>
    </row>
    <row r="1603" spans="2:7">
      <c r="B1603" s="22"/>
      <c r="C1603" s="22"/>
      <c r="D1603" s="22"/>
      <c r="G1603" s="22"/>
    </row>
    <row r="1604" spans="2:7">
      <c r="B1604" s="22"/>
      <c r="C1604" s="22"/>
      <c r="D1604" s="22"/>
      <c r="G1604" s="22"/>
    </row>
    <row r="1605" spans="2:7">
      <c r="B1605" s="22"/>
      <c r="C1605" s="22"/>
      <c r="D1605" s="22"/>
      <c r="G1605" s="22"/>
    </row>
    <row r="1606" spans="2:7">
      <c r="B1606" s="22"/>
      <c r="C1606" s="22"/>
      <c r="D1606" s="22"/>
      <c r="G1606" s="22"/>
    </row>
    <row r="1607" spans="2:7">
      <c r="B1607" s="22"/>
      <c r="C1607" s="22"/>
      <c r="D1607" s="22"/>
      <c r="G1607" s="22"/>
    </row>
    <row r="1608" spans="2:7">
      <c r="B1608" s="22"/>
      <c r="C1608" s="22"/>
      <c r="D1608" s="22"/>
      <c r="G1608" s="22"/>
    </row>
    <row r="1609" spans="2:7">
      <c r="B1609" s="22"/>
      <c r="C1609" s="22"/>
      <c r="D1609" s="22"/>
      <c r="G1609" s="22"/>
    </row>
    <row r="1610" spans="2:7">
      <c r="B1610" s="22"/>
      <c r="C1610" s="22"/>
      <c r="D1610" s="22"/>
      <c r="G1610" s="22"/>
    </row>
    <row r="1611" spans="2:7">
      <c r="B1611" s="22"/>
      <c r="C1611" s="22"/>
      <c r="D1611" s="22"/>
      <c r="G1611" s="22"/>
    </row>
    <row r="1612" spans="2:7">
      <c r="B1612" s="22"/>
      <c r="C1612" s="22"/>
      <c r="D1612" s="22"/>
      <c r="G1612" s="22"/>
    </row>
    <row r="1613" spans="2:7">
      <c r="B1613" s="22"/>
      <c r="C1613" s="22"/>
      <c r="D1613" s="22"/>
      <c r="G1613" s="22"/>
    </row>
    <row r="1614" spans="2:7">
      <c r="B1614" s="22"/>
      <c r="C1614" s="22"/>
      <c r="D1614" s="22"/>
      <c r="G1614" s="22"/>
    </row>
    <row r="1615" spans="2:7">
      <c r="B1615" s="22"/>
      <c r="C1615" s="22"/>
      <c r="D1615" s="22"/>
      <c r="G1615" s="22"/>
    </row>
    <row r="1616" spans="2:7">
      <c r="B1616" s="22"/>
      <c r="C1616" s="22"/>
      <c r="D1616" s="22"/>
      <c r="G1616" s="22"/>
    </row>
    <row r="1617" spans="2:7">
      <c r="B1617" s="22"/>
      <c r="C1617" s="22"/>
      <c r="D1617" s="22"/>
      <c r="G1617" s="22"/>
    </row>
    <row r="1618" spans="2:7">
      <c r="B1618" s="22"/>
      <c r="C1618" s="22"/>
      <c r="D1618" s="22"/>
      <c r="G1618" s="22"/>
    </row>
    <row r="1619" spans="2:7">
      <c r="B1619" s="22"/>
      <c r="C1619" s="22"/>
      <c r="D1619" s="22"/>
      <c r="G1619" s="22"/>
    </row>
    <row r="1620" spans="2:7">
      <c r="B1620" s="22"/>
      <c r="C1620" s="22"/>
      <c r="D1620" s="22"/>
      <c r="G1620" s="22"/>
    </row>
    <row r="1621" spans="2:7">
      <c r="B1621" s="22"/>
      <c r="C1621" s="22"/>
      <c r="D1621" s="22"/>
      <c r="G1621" s="22"/>
    </row>
    <row r="1622" spans="2:7">
      <c r="B1622" s="22"/>
      <c r="C1622" s="22"/>
      <c r="D1622" s="22"/>
      <c r="G1622" s="22"/>
    </row>
    <row r="1623" spans="2:7">
      <c r="B1623" s="22"/>
      <c r="C1623" s="22"/>
      <c r="D1623" s="22"/>
      <c r="G1623" s="22"/>
    </row>
    <row r="1624" spans="2:7">
      <c r="B1624" s="22"/>
      <c r="C1624" s="22"/>
      <c r="D1624" s="22"/>
      <c r="G1624" s="22"/>
    </row>
    <row r="1625" spans="2:7">
      <c r="B1625" s="22"/>
      <c r="C1625" s="22"/>
      <c r="D1625" s="22"/>
      <c r="G1625" s="22"/>
    </row>
    <row r="1626" spans="2:7">
      <c r="B1626" s="22"/>
      <c r="C1626" s="22"/>
      <c r="D1626" s="22"/>
      <c r="G1626" s="22"/>
    </row>
    <row r="1627" spans="2:7">
      <c r="B1627" s="22"/>
      <c r="C1627" s="22"/>
      <c r="D1627" s="22"/>
      <c r="G1627" s="22"/>
    </row>
    <row r="1628" spans="2:7">
      <c r="B1628" s="22"/>
      <c r="C1628" s="22"/>
      <c r="D1628" s="22"/>
      <c r="G1628" s="22"/>
    </row>
    <row r="1629" spans="2:7">
      <c r="B1629" s="22"/>
      <c r="C1629" s="22"/>
      <c r="D1629" s="22"/>
      <c r="G1629" s="22"/>
    </row>
    <row r="1630" spans="2:7">
      <c r="B1630" s="22"/>
      <c r="C1630" s="22"/>
      <c r="D1630" s="22"/>
      <c r="G1630" s="22"/>
    </row>
    <row r="1631" spans="2:7">
      <c r="B1631" s="22"/>
      <c r="C1631" s="22"/>
      <c r="D1631" s="22"/>
      <c r="G1631" s="22"/>
    </row>
    <row r="1632" spans="2:7">
      <c r="B1632" s="22"/>
      <c r="C1632" s="22"/>
      <c r="D1632" s="22"/>
      <c r="G1632" s="22"/>
    </row>
    <row r="1633" spans="2:7">
      <c r="B1633" s="22"/>
      <c r="C1633" s="22"/>
      <c r="D1633" s="22"/>
      <c r="G1633" s="22"/>
    </row>
    <row r="1634" spans="2:7">
      <c r="B1634" s="22"/>
      <c r="C1634" s="22"/>
      <c r="D1634" s="22"/>
      <c r="G1634" s="22"/>
    </row>
    <row r="1635" spans="2:7">
      <c r="B1635" s="22"/>
      <c r="C1635" s="22"/>
      <c r="D1635" s="22"/>
      <c r="G1635" s="22"/>
    </row>
    <row r="1636" spans="2:7">
      <c r="B1636" s="22"/>
      <c r="C1636" s="22"/>
      <c r="D1636" s="22"/>
      <c r="G1636" s="22"/>
    </row>
    <row r="1637" spans="2:7">
      <c r="B1637" s="22"/>
      <c r="C1637" s="22"/>
      <c r="D1637" s="22"/>
      <c r="G1637" s="22"/>
    </row>
    <row r="1638" spans="2:7">
      <c r="B1638" s="22"/>
      <c r="C1638" s="22"/>
      <c r="D1638" s="22"/>
      <c r="G1638" s="22"/>
    </row>
    <row r="1639" spans="2:7">
      <c r="B1639" s="22"/>
      <c r="C1639" s="22"/>
      <c r="D1639" s="22"/>
      <c r="G1639" s="22"/>
    </row>
    <row r="1640" spans="2:7">
      <c r="B1640" s="22"/>
      <c r="C1640" s="22"/>
      <c r="D1640" s="22"/>
      <c r="G1640" s="22"/>
    </row>
    <row r="1641" spans="2:7">
      <c r="B1641" s="22"/>
      <c r="C1641" s="22"/>
      <c r="D1641" s="22"/>
      <c r="G1641" s="22"/>
    </row>
    <row r="1642" spans="2:7">
      <c r="B1642" s="22"/>
      <c r="C1642" s="22"/>
      <c r="D1642" s="22"/>
      <c r="G1642" s="22"/>
    </row>
    <row r="1643" spans="2:7">
      <c r="B1643" s="22"/>
      <c r="C1643" s="22"/>
      <c r="D1643" s="22"/>
      <c r="G1643" s="22"/>
    </row>
    <row r="1644" spans="2:7">
      <c r="B1644" s="22"/>
      <c r="C1644" s="22"/>
      <c r="D1644" s="22"/>
      <c r="G1644" s="22"/>
    </row>
    <row r="1645" spans="2:7">
      <c r="B1645" s="22"/>
      <c r="C1645" s="22"/>
      <c r="D1645" s="22"/>
      <c r="G1645" s="22"/>
    </row>
    <row r="1646" spans="2:7">
      <c r="B1646" s="22"/>
      <c r="C1646" s="22"/>
      <c r="D1646" s="22"/>
      <c r="G1646" s="22"/>
    </row>
    <row r="1647" spans="2:7">
      <c r="B1647" s="22"/>
      <c r="C1647" s="22"/>
      <c r="D1647" s="22"/>
      <c r="G1647" s="22"/>
    </row>
    <row r="1648" spans="2:7">
      <c r="B1648" s="22"/>
      <c r="C1648" s="22"/>
      <c r="D1648" s="22"/>
      <c r="G1648" s="22"/>
    </row>
    <row r="1649" spans="2:7">
      <c r="B1649" s="22"/>
      <c r="C1649" s="22"/>
      <c r="D1649" s="22"/>
      <c r="G1649" s="22"/>
    </row>
    <row r="1650" spans="2:7">
      <c r="B1650" s="22"/>
      <c r="C1650" s="22"/>
      <c r="D1650" s="22"/>
      <c r="G1650" s="22"/>
    </row>
    <row r="1651" spans="2:7">
      <c r="B1651" s="22"/>
      <c r="C1651" s="22"/>
      <c r="D1651" s="22"/>
      <c r="G1651" s="22"/>
    </row>
    <row r="1652" spans="2:7">
      <c r="B1652" s="22"/>
      <c r="C1652" s="22"/>
      <c r="D1652" s="22"/>
      <c r="G1652" s="22"/>
    </row>
    <row r="1653" spans="2:7">
      <c r="B1653" s="22"/>
      <c r="C1653" s="22"/>
      <c r="D1653" s="22"/>
      <c r="G1653" s="22"/>
    </row>
    <row r="1654" spans="2:7">
      <c r="B1654" s="22"/>
      <c r="C1654" s="22"/>
      <c r="D1654" s="22"/>
      <c r="G1654" s="22"/>
    </row>
    <row r="1655" spans="2:7">
      <c r="B1655" s="22"/>
      <c r="C1655" s="22"/>
      <c r="D1655" s="22"/>
      <c r="G1655" s="22"/>
    </row>
    <row r="1656" spans="2:7">
      <c r="B1656" s="22"/>
      <c r="C1656" s="22"/>
      <c r="D1656" s="22"/>
      <c r="G1656" s="22"/>
    </row>
    <row r="1657" spans="2:7">
      <c r="B1657" s="22"/>
      <c r="C1657" s="22"/>
      <c r="D1657" s="22"/>
      <c r="G1657" s="22"/>
    </row>
    <row r="1658" spans="2:7">
      <c r="B1658" s="22"/>
      <c r="C1658" s="22"/>
      <c r="D1658" s="22"/>
      <c r="G1658" s="22"/>
    </row>
    <row r="1659" spans="2:7">
      <c r="B1659" s="22"/>
      <c r="C1659" s="22"/>
      <c r="D1659" s="22"/>
      <c r="G1659" s="22"/>
    </row>
    <row r="1660" spans="2:7">
      <c r="B1660" s="22"/>
      <c r="C1660" s="22"/>
      <c r="D1660" s="22"/>
      <c r="G1660" s="22"/>
    </row>
    <row r="1661" spans="2:7">
      <c r="B1661" s="22"/>
      <c r="C1661" s="22"/>
      <c r="D1661" s="22"/>
      <c r="G1661" s="22"/>
    </row>
    <row r="1662" spans="2:7">
      <c r="B1662" s="22"/>
      <c r="C1662" s="22"/>
      <c r="D1662" s="22"/>
      <c r="G1662" s="22"/>
    </row>
    <row r="1663" spans="2:7">
      <c r="B1663" s="22"/>
      <c r="C1663" s="22"/>
      <c r="D1663" s="22"/>
      <c r="G1663" s="22"/>
    </row>
    <row r="1664" spans="2:7">
      <c r="B1664" s="22"/>
      <c r="C1664" s="22"/>
      <c r="D1664" s="22"/>
      <c r="G1664" s="22"/>
    </row>
    <row r="1665" spans="2:7">
      <c r="B1665" s="22"/>
      <c r="C1665" s="22"/>
      <c r="D1665" s="22"/>
      <c r="G1665" s="22"/>
    </row>
    <row r="1666" spans="2:7">
      <c r="B1666" s="22"/>
      <c r="C1666" s="22"/>
      <c r="D1666" s="22"/>
      <c r="G1666" s="22"/>
    </row>
    <row r="1667" spans="2:7">
      <c r="B1667" s="22"/>
      <c r="C1667" s="22"/>
      <c r="D1667" s="22"/>
      <c r="G1667" s="22"/>
    </row>
    <row r="1668" spans="2:7">
      <c r="B1668" s="22"/>
      <c r="C1668" s="22"/>
      <c r="D1668" s="22"/>
      <c r="G1668" s="22"/>
    </row>
    <row r="1669" spans="2:7">
      <c r="B1669" s="22"/>
      <c r="C1669" s="22"/>
      <c r="D1669" s="22"/>
      <c r="G1669" s="22"/>
    </row>
    <row r="1670" spans="2:7">
      <c r="B1670" s="22"/>
      <c r="C1670" s="22"/>
      <c r="D1670" s="22"/>
      <c r="G1670" s="22"/>
    </row>
    <row r="1671" spans="2:7">
      <c r="B1671" s="22"/>
      <c r="C1671" s="22"/>
      <c r="D1671" s="22"/>
      <c r="G1671" s="22"/>
    </row>
    <row r="1672" spans="2:7">
      <c r="B1672" s="22"/>
      <c r="C1672" s="22"/>
      <c r="D1672" s="22"/>
      <c r="G1672" s="22"/>
    </row>
    <row r="1673" spans="2:7">
      <c r="B1673" s="22"/>
      <c r="C1673" s="22"/>
      <c r="D1673" s="22"/>
      <c r="G1673" s="22"/>
    </row>
    <row r="1674" spans="2:7">
      <c r="B1674" s="22"/>
      <c r="C1674" s="22"/>
      <c r="D1674" s="22"/>
      <c r="G1674" s="22"/>
    </row>
    <row r="1675" spans="2:7">
      <c r="B1675" s="22"/>
      <c r="C1675" s="22"/>
      <c r="D1675" s="22"/>
      <c r="G1675" s="22"/>
    </row>
    <row r="1676" spans="2:7">
      <c r="B1676" s="22"/>
      <c r="C1676" s="22"/>
      <c r="D1676" s="22"/>
      <c r="G1676" s="22"/>
    </row>
    <row r="1677" spans="2:7">
      <c r="B1677" s="22"/>
      <c r="C1677" s="22"/>
      <c r="D1677" s="22"/>
      <c r="G1677" s="22"/>
    </row>
    <row r="1678" spans="2:7">
      <c r="B1678" s="22"/>
      <c r="C1678" s="22"/>
      <c r="D1678" s="22"/>
      <c r="G1678" s="22"/>
    </row>
    <row r="1679" spans="2:7">
      <c r="B1679" s="22"/>
      <c r="C1679" s="22"/>
      <c r="D1679" s="22"/>
      <c r="G1679" s="22"/>
    </row>
    <row r="1680" spans="2:7">
      <c r="B1680" s="22"/>
      <c r="C1680" s="22"/>
      <c r="D1680" s="22"/>
      <c r="G1680" s="22"/>
    </row>
    <row r="1681" spans="2:7">
      <c r="B1681" s="22"/>
      <c r="C1681" s="22"/>
      <c r="D1681" s="22"/>
      <c r="G1681" s="22"/>
    </row>
    <row r="1682" spans="2:7">
      <c r="B1682" s="22"/>
      <c r="C1682" s="22"/>
      <c r="D1682" s="22"/>
      <c r="G1682" s="22"/>
    </row>
    <row r="1683" spans="2:7">
      <c r="B1683" s="22"/>
      <c r="C1683" s="22"/>
      <c r="D1683" s="22"/>
      <c r="G1683" s="22"/>
    </row>
    <row r="1684" spans="2:7">
      <c r="B1684" s="22"/>
      <c r="C1684" s="22"/>
      <c r="D1684" s="22"/>
      <c r="G1684" s="22"/>
    </row>
    <row r="1685" spans="2:7">
      <c r="B1685" s="22"/>
      <c r="C1685" s="22"/>
      <c r="D1685" s="22"/>
      <c r="G1685" s="22"/>
    </row>
    <row r="1686" spans="2:7">
      <c r="B1686" s="22"/>
      <c r="C1686" s="22"/>
      <c r="D1686" s="22"/>
      <c r="G1686" s="22"/>
    </row>
    <row r="1687" spans="2:7">
      <c r="B1687" s="22"/>
      <c r="C1687" s="22"/>
      <c r="D1687" s="22"/>
      <c r="G1687" s="22"/>
    </row>
    <row r="1688" spans="2:7">
      <c r="B1688" s="22"/>
      <c r="C1688" s="22"/>
      <c r="D1688" s="22"/>
      <c r="G1688" s="22"/>
    </row>
    <row r="1689" spans="2:7">
      <c r="B1689" s="22"/>
      <c r="C1689" s="22"/>
      <c r="D1689" s="22"/>
      <c r="G1689" s="22"/>
    </row>
    <row r="1690" spans="2:7">
      <c r="B1690" s="22"/>
      <c r="C1690" s="22"/>
      <c r="D1690" s="22"/>
      <c r="G1690" s="22"/>
    </row>
    <row r="1691" spans="2:7">
      <c r="B1691" s="22"/>
      <c r="C1691" s="22"/>
      <c r="D1691" s="22"/>
      <c r="G1691" s="22"/>
    </row>
    <row r="1692" spans="2:7">
      <c r="B1692" s="22"/>
      <c r="C1692" s="22"/>
      <c r="D1692" s="22"/>
      <c r="G1692" s="22"/>
    </row>
    <row r="1693" spans="2:7">
      <c r="B1693" s="22"/>
      <c r="C1693" s="22"/>
      <c r="D1693" s="22"/>
      <c r="G1693" s="22"/>
    </row>
    <row r="1694" spans="2:7">
      <c r="B1694" s="22"/>
      <c r="C1694" s="22"/>
      <c r="D1694" s="22"/>
      <c r="G1694" s="22"/>
    </row>
    <row r="1695" spans="2:7">
      <c r="B1695" s="22"/>
      <c r="C1695" s="22"/>
      <c r="D1695" s="22"/>
      <c r="G1695" s="22"/>
    </row>
    <row r="1696" spans="2:7">
      <c r="B1696" s="22"/>
      <c r="C1696" s="22"/>
      <c r="D1696" s="22"/>
      <c r="G1696" s="22"/>
    </row>
    <row r="1697" spans="2:7">
      <c r="B1697" s="22"/>
      <c r="C1697" s="22"/>
      <c r="D1697" s="22"/>
      <c r="G1697" s="22"/>
    </row>
    <row r="1698" spans="2:7">
      <c r="B1698" s="22"/>
      <c r="C1698" s="22"/>
      <c r="D1698" s="22"/>
      <c r="G1698" s="22"/>
    </row>
    <row r="1699" spans="2:7">
      <c r="B1699" s="22"/>
      <c r="C1699" s="22"/>
      <c r="D1699" s="22"/>
      <c r="G1699" s="22"/>
    </row>
    <row r="1700" spans="2:7">
      <c r="B1700" s="22"/>
      <c r="C1700" s="22"/>
      <c r="D1700" s="22"/>
      <c r="G1700" s="22"/>
    </row>
    <row r="1701" spans="2:7">
      <c r="B1701" s="22"/>
      <c r="C1701" s="22"/>
      <c r="D1701" s="22"/>
      <c r="G1701" s="22"/>
    </row>
    <row r="1702" spans="2:7">
      <c r="B1702" s="22"/>
      <c r="C1702" s="22"/>
      <c r="D1702" s="22"/>
      <c r="G1702" s="22"/>
    </row>
    <row r="1703" spans="2:7">
      <c r="B1703" s="22"/>
      <c r="C1703" s="22"/>
      <c r="D1703" s="22"/>
      <c r="G1703" s="22"/>
    </row>
    <row r="1704" spans="2:7">
      <c r="B1704" s="22"/>
      <c r="C1704" s="22"/>
      <c r="D1704" s="22"/>
      <c r="G1704" s="22"/>
    </row>
    <row r="1705" spans="2:7">
      <c r="B1705" s="22"/>
      <c r="C1705" s="22"/>
      <c r="D1705" s="22"/>
      <c r="G1705" s="22"/>
    </row>
    <row r="1706" spans="2:7">
      <c r="B1706" s="22"/>
      <c r="C1706" s="22"/>
      <c r="D1706" s="22"/>
      <c r="G1706" s="22"/>
    </row>
    <row r="1707" spans="2:7">
      <c r="B1707" s="22"/>
      <c r="C1707" s="22"/>
      <c r="D1707" s="22"/>
      <c r="G1707" s="22"/>
    </row>
    <row r="1708" spans="2:7">
      <c r="B1708" s="22"/>
      <c r="C1708" s="22"/>
      <c r="D1708" s="22"/>
      <c r="G1708" s="22"/>
    </row>
    <row r="1709" spans="2:7">
      <c r="B1709" s="22"/>
      <c r="C1709" s="22"/>
      <c r="D1709" s="22"/>
      <c r="G1709" s="22"/>
    </row>
    <row r="1710" spans="2:7">
      <c r="B1710" s="22"/>
      <c r="C1710" s="22"/>
      <c r="D1710" s="22"/>
      <c r="G1710" s="22"/>
    </row>
    <row r="1711" spans="2:7">
      <c r="B1711" s="22"/>
      <c r="C1711" s="22"/>
      <c r="D1711" s="22"/>
      <c r="G1711" s="22"/>
    </row>
    <row r="1712" spans="2:7">
      <c r="B1712" s="22"/>
      <c r="C1712" s="22"/>
      <c r="D1712" s="22"/>
      <c r="G1712" s="22"/>
    </row>
    <row r="1713" spans="2:7">
      <c r="B1713" s="22"/>
      <c r="C1713" s="22"/>
      <c r="D1713" s="22"/>
      <c r="G1713" s="22"/>
    </row>
    <row r="1714" spans="2:7">
      <c r="B1714" s="22"/>
      <c r="C1714" s="22"/>
      <c r="D1714" s="22"/>
      <c r="G1714" s="22"/>
    </row>
    <row r="1715" spans="2:7">
      <c r="B1715" s="22"/>
      <c r="C1715" s="22"/>
      <c r="D1715" s="22"/>
      <c r="G1715" s="22"/>
    </row>
    <row r="1716" spans="2:7">
      <c r="B1716" s="22"/>
      <c r="C1716" s="22"/>
      <c r="D1716" s="22"/>
      <c r="G1716" s="22"/>
    </row>
    <row r="1717" spans="2:7">
      <c r="B1717" s="22"/>
      <c r="C1717" s="22"/>
      <c r="D1717" s="22"/>
      <c r="G1717" s="22"/>
    </row>
    <row r="1718" spans="2:7">
      <c r="B1718" s="22"/>
      <c r="C1718" s="22"/>
      <c r="D1718" s="22"/>
      <c r="G1718" s="22"/>
    </row>
    <row r="1719" spans="2:7">
      <c r="B1719" s="22"/>
      <c r="C1719" s="22"/>
      <c r="D1719" s="22"/>
      <c r="G1719" s="22"/>
    </row>
    <row r="1720" spans="2:7">
      <c r="B1720" s="22"/>
      <c r="C1720" s="22"/>
      <c r="D1720" s="22"/>
      <c r="G1720" s="22"/>
    </row>
    <row r="1721" spans="2:7">
      <c r="B1721" s="22"/>
      <c r="C1721" s="22"/>
      <c r="D1721" s="22"/>
      <c r="G1721" s="22"/>
    </row>
    <row r="1722" spans="2:7">
      <c r="B1722" s="22"/>
      <c r="C1722" s="22"/>
      <c r="D1722" s="22"/>
      <c r="G1722" s="22"/>
    </row>
    <row r="1723" spans="2:7">
      <c r="B1723" s="22"/>
      <c r="C1723" s="22"/>
      <c r="D1723" s="22"/>
      <c r="G1723" s="22"/>
    </row>
    <row r="1724" spans="2:7">
      <c r="B1724" s="22"/>
      <c r="C1724" s="22"/>
      <c r="D1724" s="22"/>
      <c r="G1724" s="22"/>
    </row>
    <row r="1725" spans="2:7">
      <c r="B1725" s="22"/>
      <c r="C1725" s="22"/>
      <c r="D1725" s="22"/>
      <c r="G1725" s="22"/>
    </row>
    <row r="1726" spans="2:7">
      <c r="B1726" s="22"/>
      <c r="C1726" s="22"/>
      <c r="D1726" s="22"/>
      <c r="G1726" s="22"/>
    </row>
    <row r="1727" spans="2:7">
      <c r="B1727" s="22"/>
      <c r="C1727" s="22"/>
      <c r="D1727" s="22"/>
      <c r="G1727" s="22"/>
    </row>
    <row r="1728" spans="2:7">
      <c r="B1728" s="22"/>
      <c r="C1728" s="22"/>
      <c r="D1728" s="22"/>
      <c r="G1728" s="22"/>
    </row>
    <row r="1729" spans="2:7">
      <c r="B1729" s="22"/>
      <c r="C1729" s="22"/>
      <c r="D1729" s="22"/>
      <c r="G1729" s="22"/>
    </row>
    <row r="1730" spans="2:7">
      <c r="B1730" s="22"/>
      <c r="C1730" s="22"/>
      <c r="D1730" s="22"/>
      <c r="G1730" s="22"/>
    </row>
    <row r="1731" spans="2:7">
      <c r="B1731" s="22"/>
      <c r="C1731" s="22"/>
      <c r="D1731" s="22"/>
      <c r="G1731" s="22"/>
    </row>
    <row r="1732" spans="2:7">
      <c r="B1732" s="22"/>
      <c r="C1732" s="22"/>
      <c r="D1732" s="22"/>
      <c r="G1732" s="22"/>
    </row>
    <row r="1733" spans="2:7">
      <c r="B1733" s="22"/>
      <c r="C1733" s="22"/>
      <c r="D1733" s="22"/>
      <c r="G1733" s="22"/>
    </row>
    <row r="1734" spans="2:7">
      <c r="B1734" s="22"/>
      <c r="C1734" s="22"/>
      <c r="D1734" s="22"/>
      <c r="G1734" s="22"/>
    </row>
    <row r="1735" spans="2:7">
      <c r="B1735" s="22"/>
      <c r="C1735" s="22"/>
      <c r="D1735" s="22"/>
      <c r="G1735" s="22"/>
    </row>
    <row r="1736" spans="2:7">
      <c r="B1736" s="22"/>
      <c r="C1736" s="22"/>
      <c r="D1736" s="22"/>
      <c r="G1736" s="22"/>
    </row>
    <row r="1737" spans="2:7">
      <c r="B1737" s="22"/>
      <c r="C1737" s="22"/>
      <c r="D1737" s="22"/>
      <c r="G1737" s="22"/>
    </row>
    <row r="1738" spans="2:7">
      <c r="B1738" s="22"/>
      <c r="C1738" s="22"/>
      <c r="D1738" s="22"/>
      <c r="G1738" s="22"/>
    </row>
    <row r="1739" spans="2:7">
      <c r="B1739" s="22"/>
      <c r="C1739" s="22"/>
      <c r="D1739" s="22"/>
      <c r="G1739" s="22"/>
    </row>
    <row r="1740" spans="2:7">
      <c r="B1740" s="22"/>
      <c r="C1740" s="22"/>
      <c r="D1740" s="22"/>
      <c r="G1740" s="22"/>
    </row>
    <row r="1741" spans="2:7">
      <c r="B1741" s="22"/>
      <c r="C1741" s="22"/>
      <c r="D1741" s="22"/>
      <c r="G1741" s="22"/>
    </row>
    <row r="1742" spans="2:7">
      <c r="B1742" s="22"/>
      <c r="C1742" s="22"/>
      <c r="D1742" s="22"/>
      <c r="G1742" s="22"/>
    </row>
    <row r="1743" spans="2:7">
      <c r="B1743" s="22"/>
      <c r="C1743" s="22"/>
      <c r="D1743" s="22"/>
      <c r="G1743" s="22"/>
    </row>
    <row r="1744" spans="2:7">
      <c r="B1744" s="22"/>
      <c r="C1744" s="22"/>
      <c r="D1744" s="22"/>
      <c r="G1744" s="22"/>
    </row>
    <row r="1745" spans="2:7">
      <c r="B1745" s="22"/>
      <c r="C1745" s="22"/>
      <c r="D1745" s="22"/>
      <c r="G1745" s="22"/>
    </row>
    <row r="1746" spans="2:7">
      <c r="B1746" s="22"/>
      <c r="C1746" s="22"/>
      <c r="D1746" s="22"/>
      <c r="G1746" s="22"/>
    </row>
    <row r="1747" spans="2:7">
      <c r="B1747" s="22"/>
      <c r="C1747" s="22"/>
      <c r="D1747" s="22"/>
      <c r="G1747" s="22"/>
    </row>
    <row r="1748" spans="2:7">
      <c r="B1748" s="22"/>
      <c r="C1748" s="22"/>
      <c r="D1748" s="22"/>
      <c r="G1748" s="22"/>
    </row>
    <row r="1749" spans="2:7">
      <c r="B1749" s="22"/>
      <c r="C1749" s="22"/>
      <c r="D1749" s="22"/>
      <c r="G1749" s="22"/>
    </row>
    <row r="1750" spans="2:7">
      <c r="B1750" s="22"/>
      <c r="C1750" s="22"/>
      <c r="D1750" s="22"/>
      <c r="G1750" s="22"/>
    </row>
    <row r="1751" spans="2:7">
      <c r="B1751" s="22"/>
      <c r="C1751" s="22"/>
      <c r="D1751" s="22"/>
      <c r="G1751" s="22"/>
    </row>
    <row r="1752" spans="2:7">
      <c r="B1752" s="22"/>
      <c r="C1752" s="22"/>
      <c r="D1752" s="22"/>
      <c r="G1752" s="22"/>
    </row>
    <row r="1753" spans="2:7">
      <c r="B1753" s="22"/>
      <c r="C1753" s="22"/>
      <c r="D1753" s="22"/>
      <c r="G1753" s="22"/>
    </row>
    <row r="1754" spans="2:7">
      <c r="B1754" s="22"/>
      <c r="C1754" s="22"/>
      <c r="D1754" s="22"/>
      <c r="G1754" s="22"/>
    </row>
    <row r="1755" spans="2:7">
      <c r="B1755" s="22"/>
      <c r="C1755" s="22"/>
      <c r="D1755" s="22"/>
      <c r="G1755" s="22"/>
    </row>
    <row r="1756" spans="2:7">
      <c r="B1756" s="22"/>
      <c r="C1756" s="22"/>
      <c r="D1756" s="22"/>
      <c r="G1756" s="22"/>
    </row>
    <row r="1757" spans="2:7">
      <c r="B1757" s="22"/>
      <c r="C1757" s="22"/>
      <c r="D1757" s="22"/>
      <c r="G1757" s="22"/>
    </row>
    <row r="1758" spans="2:7">
      <c r="B1758" s="22"/>
      <c r="C1758" s="22"/>
      <c r="D1758" s="22"/>
      <c r="G1758" s="22"/>
    </row>
    <row r="1759" spans="2:7">
      <c r="B1759" s="22"/>
      <c r="C1759" s="22"/>
      <c r="D1759" s="22"/>
      <c r="G1759" s="22"/>
    </row>
    <row r="1760" spans="2:7">
      <c r="B1760" s="22"/>
      <c r="C1760" s="22"/>
      <c r="D1760" s="22"/>
      <c r="G1760" s="22"/>
    </row>
    <row r="1761" spans="2:7">
      <c r="B1761" s="22"/>
      <c r="C1761" s="22"/>
      <c r="D1761" s="22"/>
      <c r="G1761" s="22"/>
    </row>
    <row r="1762" spans="2:7">
      <c r="B1762" s="22"/>
      <c r="C1762" s="22"/>
      <c r="D1762" s="22"/>
      <c r="G1762" s="22"/>
    </row>
    <row r="1763" spans="2:7">
      <c r="B1763" s="22"/>
      <c r="C1763" s="22"/>
      <c r="D1763" s="22"/>
      <c r="G1763" s="22"/>
    </row>
    <row r="1764" spans="2:7">
      <c r="B1764" s="22"/>
      <c r="C1764" s="22"/>
      <c r="D1764" s="22"/>
      <c r="G1764" s="22"/>
    </row>
    <row r="1765" spans="2:7">
      <c r="B1765" s="22"/>
      <c r="C1765" s="22"/>
      <c r="D1765" s="22"/>
      <c r="G1765" s="22"/>
    </row>
    <row r="1766" spans="2:7">
      <c r="B1766" s="22"/>
      <c r="C1766" s="22"/>
      <c r="D1766" s="22"/>
      <c r="G1766" s="22"/>
    </row>
    <row r="1767" spans="2:7">
      <c r="B1767" s="22"/>
      <c r="C1767" s="22"/>
      <c r="D1767" s="22"/>
      <c r="G1767" s="22"/>
    </row>
    <row r="1768" spans="2:7">
      <c r="B1768" s="22"/>
      <c r="C1768" s="22"/>
      <c r="D1768" s="22"/>
      <c r="G1768" s="22"/>
    </row>
    <row r="1769" spans="2:7">
      <c r="B1769" s="22"/>
      <c r="C1769" s="22"/>
      <c r="D1769" s="22"/>
      <c r="G1769" s="22"/>
    </row>
    <row r="1770" spans="2:7">
      <c r="B1770" s="22"/>
      <c r="C1770" s="22"/>
      <c r="D1770" s="22"/>
      <c r="G1770" s="22"/>
    </row>
    <row r="1771" spans="2:7">
      <c r="B1771" s="22"/>
      <c r="C1771" s="22"/>
      <c r="D1771" s="22"/>
      <c r="G1771" s="22"/>
    </row>
    <row r="1772" spans="2:7">
      <c r="B1772" s="22"/>
      <c r="C1772" s="22"/>
      <c r="D1772" s="22"/>
      <c r="G1772" s="22"/>
    </row>
    <row r="1773" spans="2:7">
      <c r="B1773" s="22"/>
      <c r="C1773" s="22"/>
      <c r="D1773" s="22"/>
      <c r="G1773" s="22"/>
    </row>
    <row r="1774" spans="2:7">
      <c r="B1774" s="22"/>
      <c r="C1774" s="22"/>
      <c r="D1774" s="22"/>
      <c r="G1774" s="22"/>
    </row>
    <row r="1775" spans="2:7">
      <c r="B1775" s="22"/>
      <c r="C1775" s="22"/>
      <c r="D1775" s="22"/>
      <c r="G1775" s="22"/>
    </row>
    <row r="1776" spans="2:7">
      <c r="B1776" s="22"/>
      <c r="C1776" s="22"/>
      <c r="D1776" s="22"/>
      <c r="G1776" s="22"/>
    </row>
    <row r="1777" spans="2:7">
      <c r="B1777" s="22"/>
      <c r="C1777" s="22"/>
      <c r="D1777" s="22"/>
      <c r="G1777" s="22"/>
    </row>
    <row r="1778" spans="2:7">
      <c r="B1778" s="22"/>
      <c r="C1778" s="22"/>
      <c r="D1778" s="22"/>
      <c r="G1778" s="22"/>
    </row>
    <row r="1779" spans="2:7">
      <c r="B1779" s="22"/>
      <c r="C1779" s="22"/>
      <c r="D1779" s="22"/>
      <c r="G1779" s="22"/>
    </row>
    <row r="1780" spans="2:7">
      <c r="B1780" s="22"/>
      <c r="C1780" s="22"/>
      <c r="D1780" s="22"/>
      <c r="G1780" s="22"/>
    </row>
    <row r="1781" spans="2:7">
      <c r="B1781" s="22"/>
      <c r="C1781" s="22"/>
      <c r="D1781" s="22"/>
      <c r="G1781" s="22"/>
    </row>
    <row r="1782" spans="2:7">
      <c r="B1782" s="22"/>
      <c r="C1782" s="22"/>
      <c r="D1782" s="22"/>
      <c r="G1782" s="22"/>
    </row>
    <row r="1783" spans="2:7">
      <c r="B1783" s="22"/>
      <c r="C1783" s="22"/>
      <c r="D1783" s="22"/>
      <c r="G1783" s="22"/>
    </row>
    <row r="1784" spans="2:7">
      <c r="B1784" s="22"/>
      <c r="C1784" s="22"/>
      <c r="D1784" s="22"/>
      <c r="G1784" s="22"/>
    </row>
    <row r="1785" spans="2:7">
      <c r="B1785" s="22"/>
      <c r="C1785" s="22"/>
      <c r="D1785" s="22"/>
      <c r="G1785" s="22"/>
    </row>
    <row r="1786" spans="2:7">
      <c r="B1786" s="22"/>
      <c r="C1786" s="22"/>
      <c r="D1786" s="22"/>
      <c r="G1786" s="22"/>
    </row>
    <row r="1787" spans="2:7">
      <c r="B1787" s="22"/>
      <c r="C1787" s="22"/>
      <c r="D1787" s="22"/>
      <c r="G1787" s="22"/>
    </row>
    <row r="1788" spans="2:7">
      <c r="B1788" s="22"/>
      <c r="C1788" s="22"/>
      <c r="D1788" s="22"/>
      <c r="G1788" s="22"/>
    </row>
    <row r="1789" spans="2:7">
      <c r="B1789" s="22"/>
      <c r="C1789" s="22"/>
      <c r="D1789" s="22"/>
      <c r="G1789" s="22"/>
    </row>
    <row r="1790" spans="2:7">
      <c r="B1790" s="22"/>
      <c r="C1790" s="22"/>
      <c r="D1790" s="22"/>
      <c r="G1790" s="22"/>
    </row>
    <row r="1791" spans="2:7">
      <c r="B1791" s="22"/>
      <c r="C1791" s="22"/>
      <c r="D1791" s="22"/>
      <c r="G1791" s="22"/>
    </row>
    <row r="1792" spans="2:7">
      <c r="B1792" s="22"/>
      <c r="C1792" s="22"/>
      <c r="D1792" s="22"/>
      <c r="G1792" s="22"/>
    </row>
    <row r="1793" spans="2:7">
      <c r="B1793" s="22"/>
      <c r="C1793" s="22"/>
      <c r="D1793" s="22"/>
      <c r="G1793" s="22"/>
    </row>
    <row r="1794" spans="2:7">
      <c r="B1794" s="22"/>
      <c r="C1794" s="22"/>
      <c r="D1794" s="22"/>
      <c r="G1794" s="22"/>
    </row>
    <row r="1795" spans="2:7">
      <c r="B1795" s="22"/>
      <c r="C1795" s="22"/>
      <c r="D1795" s="22"/>
      <c r="G1795" s="22"/>
    </row>
    <row r="1796" spans="2:7">
      <c r="B1796" s="22"/>
      <c r="C1796" s="22"/>
      <c r="D1796" s="22"/>
      <c r="G1796" s="22"/>
    </row>
    <row r="1797" spans="2:7">
      <c r="B1797" s="22"/>
      <c r="C1797" s="22"/>
      <c r="D1797" s="22"/>
      <c r="G1797" s="22"/>
    </row>
    <row r="1798" spans="2:7">
      <c r="B1798" s="22"/>
      <c r="C1798" s="22"/>
      <c r="D1798" s="22"/>
      <c r="G1798" s="22"/>
    </row>
    <row r="1799" spans="2:7">
      <c r="B1799" s="22"/>
      <c r="C1799" s="22"/>
      <c r="D1799" s="22"/>
      <c r="G1799" s="22"/>
    </row>
    <row r="1800" spans="2:7">
      <c r="B1800" s="22"/>
      <c r="C1800" s="22"/>
      <c r="D1800" s="22"/>
      <c r="G1800" s="22"/>
    </row>
    <row r="1801" spans="2:7">
      <c r="B1801" s="22"/>
      <c r="C1801" s="22"/>
      <c r="D1801" s="22"/>
      <c r="G1801" s="22"/>
    </row>
    <row r="1802" spans="2:7">
      <c r="B1802" s="22"/>
      <c r="C1802" s="22"/>
      <c r="D1802" s="22"/>
      <c r="G1802" s="22"/>
    </row>
    <row r="1803" spans="2:7">
      <c r="B1803" s="22"/>
      <c r="C1803" s="22"/>
      <c r="D1803" s="22"/>
      <c r="G1803" s="22"/>
    </row>
    <row r="1804" spans="2:7">
      <c r="B1804" s="22"/>
      <c r="C1804" s="22"/>
      <c r="D1804" s="22"/>
      <c r="G1804" s="22"/>
    </row>
    <row r="1805" spans="2:7">
      <c r="B1805" s="22"/>
      <c r="C1805" s="22"/>
      <c r="D1805" s="22"/>
      <c r="G1805" s="22"/>
    </row>
    <row r="1806" spans="2:7">
      <c r="B1806" s="22"/>
      <c r="C1806" s="22"/>
      <c r="D1806" s="22"/>
      <c r="G1806" s="22"/>
    </row>
    <row r="1807" spans="2:7">
      <c r="B1807" s="22"/>
      <c r="C1807" s="22"/>
      <c r="D1807" s="22"/>
      <c r="G1807" s="22"/>
    </row>
    <row r="1808" spans="2:7">
      <c r="B1808" s="22"/>
      <c r="C1808" s="22"/>
      <c r="D1808" s="22"/>
      <c r="G1808" s="22"/>
    </row>
    <row r="1809" spans="2:7">
      <c r="B1809" s="22"/>
      <c r="C1809" s="22"/>
      <c r="D1809" s="22"/>
      <c r="G1809" s="22"/>
    </row>
    <row r="1810" spans="2:7">
      <c r="B1810" s="22"/>
      <c r="C1810" s="22"/>
      <c r="D1810" s="22"/>
      <c r="G1810" s="22"/>
    </row>
    <row r="1811" spans="2:7">
      <c r="B1811" s="22"/>
      <c r="C1811" s="22"/>
      <c r="D1811" s="22"/>
      <c r="G1811" s="22"/>
    </row>
    <row r="1812" spans="2:7">
      <c r="B1812" s="22"/>
      <c r="C1812" s="22"/>
      <c r="D1812" s="22"/>
      <c r="G1812" s="22"/>
    </row>
    <row r="1813" spans="2:7">
      <c r="B1813" s="22"/>
      <c r="C1813" s="22"/>
      <c r="D1813" s="22"/>
      <c r="G1813" s="22"/>
    </row>
    <row r="1814" spans="2:7">
      <c r="B1814" s="22"/>
      <c r="C1814" s="22"/>
      <c r="D1814" s="22"/>
      <c r="G1814" s="22"/>
    </row>
    <row r="1815" spans="2:7">
      <c r="B1815" s="22"/>
      <c r="C1815" s="22"/>
      <c r="D1815" s="22"/>
      <c r="G1815" s="22"/>
    </row>
    <row r="1816" spans="2:7">
      <c r="B1816" s="22"/>
      <c r="C1816" s="22"/>
      <c r="D1816" s="22"/>
      <c r="G1816" s="22"/>
    </row>
    <row r="1817" spans="2:7">
      <c r="B1817" s="22"/>
      <c r="C1817" s="22"/>
      <c r="D1817" s="22"/>
      <c r="G1817" s="22"/>
    </row>
    <row r="1818" spans="2:7">
      <c r="B1818" s="22"/>
      <c r="C1818" s="22"/>
      <c r="D1818" s="22"/>
      <c r="G1818" s="22"/>
    </row>
    <row r="1819" spans="2:7">
      <c r="B1819" s="22"/>
      <c r="C1819" s="22"/>
      <c r="D1819" s="22"/>
      <c r="G1819" s="22"/>
    </row>
    <row r="1820" spans="2:7">
      <c r="B1820" s="22"/>
      <c r="C1820" s="22"/>
      <c r="D1820" s="22"/>
      <c r="G1820" s="22"/>
    </row>
    <row r="1821" spans="2:7">
      <c r="B1821" s="22"/>
      <c r="C1821" s="22"/>
      <c r="D1821" s="22"/>
      <c r="G1821" s="22"/>
    </row>
    <row r="1822" spans="2:7">
      <c r="B1822" s="22"/>
      <c r="C1822" s="22"/>
      <c r="D1822" s="22"/>
      <c r="G1822" s="22"/>
    </row>
    <row r="1823" spans="2:7">
      <c r="B1823" s="22"/>
      <c r="C1823" s="22"/>
      <c r="D1823" s="22"/>
      <c r="G1823" s="22"/>
    </row>
    <row r="1824" spans="2:7">
      <c r="B1824" s="22"/>
      <c r="C1824" s="22"/>
      <c r="D1824" s="22"/>
      <c r="G1824" s="22"/>
    </row>
    <row r="1825" spans="2:7">
      <c r="B1825" s="22"/>
      <c r="C1825" s="22"/>
      <c r="D1825" s="22"/>
      <c r="G1825" s="22"/>
    </row>
    <row r="1826" spans="2:7">
      <c r="B1826" s="22"/>
      <c r="C1826" s="22"/>
      <c r="D1826" s="22"/>
      <c r="G1826" s="22"/>
    </row>
    <row r="1827" spans="2:7">
      <c r="B1827" s="22"/>
      <c r="C1827" s="22"/>
      <c r="D1827" s="22"/>
      <c r="G1827" s="22"/>
    </row>
    <row r="1828" spans="2:7">
      <c r="B1828" s="22"/>
      <c r="C1828" s="22"/>
      <c r="D1828" s="22"/>
      <c r="G1828" s="22"/>
    </row>
    <row r="1829" spans="2:7">
      <c r="B1829" s="22"/>
      <c r="C1829" s="22"/>
      <c r="D1829" s="22"/>
      <c r="G1829" s="22"/>
    </row>
    <row r="1830" spans="2:7">
      <c r="B1830" s="22"/>
      <c r="C1830" s="22"/>
      <c r="D1830" s="22"/>
      <c r="G1830" s="22"/>
    </row>
    <row r="1831" spans="2:7">
      <c r="B1831" s="22"/>
      <c r="C1831" s="22"/>
      <c r="D1831" s="22"/>
      <c r="G1831" s="22"/>
    </row>
    <row r="1832" spans="2:7">
      <c r="B1832" s="22"/>
      <c r="C1832" s="22"/>
      <c r="D1832" s="22"/>
      <c r="G1832" s="22"/>
    </row>
    <row r="1833" spans="2:7">
      <c r="B1833" s="22"/>
      <c r="C1833" s="22"/>
      <c r="D1833" s="22"/>
      <c r="G1833" s="22"/>
    </row>
    <row r="1834" spans="2:7">
      <c r="B1834" s="22"/>
      <c r="C1834" s="22"/>
      <c r="D1834" s="22"/>
      <c r="G1834" s="22"/>
    </row>
    <row r="1835" spans="2:7">
      <c r="B1835" s="22"/>
      <c r="C1835" s="22"/>
      <c r="D1835" s="22"/>
      <c r="G1835" s="22"/>
    </row>
    <row r="1836" spans="2:7">
      <c r="B1836" s="22"/>
      <c r="C1836" s="22"/>
      <c r="D1836" s="22"/>
      <c r="G1836" s="22"/>
    </row>
    <row r="1837" spans="2:7">
      <c r="B1837" s="22"/>
      <c r="C1837" s="22"/>
      <c r="D1837" s="22"/>
      <c r="G1837" s="22"/>
    </row>
    <row r="1838" spans="2:7">
      <c r="B1838" s="22"/>
      <c r="C1838" s="22"/>
      <c r="D1838" s="22"/>
      <c r="G1838" s="22"/>
    </row>
    <row r="1839" spans="2:7">
      <c r="B1839" s="22"/>
      <c r="C1839" s="22"/>
      <c r="D1839" s="22"/>
      <c r="G1839" s="22"/>
    </row>
    <row r="1840" spans="2:7">
      <c r="B1840" s="22"/>
      <c r="C1840" s="22"/>
      <c r="D1840" s="22"/>
      <c r="G1840" s="22"/>
    </row>
    <row r="1841" spans="2:7">
      <c r="B1841" s="22"/>
      <c r="C1841" s="22"/>
      <c r="D1841" s="22"/>
      <c r="G1841" s="22"/>
    </row>
    <row r="1842" spans="2:7">
      <c r="B1842" s="22"/>
      <c r="C1842" s="22"/>
      <c r="D1842" s="22"/>
      <c r="G1842" s="22"/>
    </row>
    <row r="1843" spans="2:7">
      <c r="B1843" s="22"/>
      <c r="C1843" s="22"/>
      <c r="D1843" s="22"/>
      <c r="G1843" s="22"/>
    </row>
    <row r="1844" spans="2:7">
      <c r="B1844" s="22"/>
      <c r="C1844" s="22"/>
      <c r="D1844" s="22"/>
      <c r="G1844" s="22"/>
    </row>
    <row r="1845" spans="2:7">
      <c r="B1845" s="22"/>
      <c r="C1845" s="22"/>
      <c r="D1845" s="22"/>
      <c r="G1845" s="22"/>
    </row>
    <row r="1846" spans="2:7">
      <c r="B1846" s="22"/>
      <c r="C1846" s="22"/>
      <c r="D1846" s="22"/>
      <c r="G1846" s="22"/>
    </row>
    <row r="1847" spans="2:7">
      <c r="B1847" s="22"/>
      <c r="C1847" s="22"/>
      <c r="D1847" s="22"/>
      <c r="G1847" s="22"/>
    </row>
    <row r="1848" spans="2:7">
      <c r="B1848" s="22"/>
      <c r="C1848" s="22"/>
      <c r="D1848" s="22"/>
      <c r="G1848" s="22"/>
    </row>
    <row r="1849" spans="2:7">
      <c r="B1849" s="22"/>
      <c r="C1849" s="22"/>
      <c r="D1849" s="22"/>
      <c r="G1849" s="22"/>
    </row>
    <row r="1850" spans="2:7">
      <c r="B1850" s="22"/>
      <c r="C1850" s="22"/>
      <c r="D1850" s="22"/>
      <c r="G1850" s="22"/>
    </row>
    <row r="1851" spans="2:7">
      <c r="B1851" s="22"/>
      <c r="C1851" s="22"/>
      <c r="D1851" s="22"/>
      <c r="G1851" s="22"/>
    </row>
    <row r="1852" spans="2:7">
      <c r="B1852" s="22"/>
      <c r="C1852" s="22"/>
      <c r="D1852" s="22"/>
      <c r="G1852" s="22"/>
    </row>
    <row r="1853" spans="2:7">
      <c r="B1853" s="22"/>
      <c r="C1853" s="22"/>
      <c r="D1853" s="22"/>
      <c r="G1853" s="22"/>
    </row>
    <row r="1854" spans="2:7">
      <c r="B1854" s="22"/>
      <c r="C1854" s="22"/>
      <c r="D1854" s="22"/>
      <c r="G1854" s="22"/>
    </row>
    <row r="1855" spans="2:7">
      <c r="B1855" s="22"/>
      <c r="C1855" s="22"/>
      <c r="D1855" s="22"/>
      <c r="G1855" s="22"/>
    </row>
    <row r="1856" spans="2:7">
      <c r="B1856" s="22"/>
      <c r="C1856" s="22"/>
      <c r="D1856" s="22"/>
      <c r="G1856" s="22"/>
    </row>
    <row r="1857" spans="2:7">
      <c r="B1857" s="22"/>
      <c r="C1857" s="22"/>
      <c r="D1857" s="22"/>
      <c r="G1857" s="22"/>
    </row>
    <row r="1858" spans="2:7">
      <c r="B1858" s="22"/>
      <c r="C1858" s="22"/>
      <c r="D1858" s="22"/>
      <c r="G1858" s="22"/>
    </row>
    <row r="1859" spans="2:7">
      <c r="B1859" s="22"/>
      <c r="C1859" s="22"/>
      <c r="D1859" s="22"/>
      <c r="G1859" s="22"/>
    </row>
    <row r="1860" spans="2:7">
      <c r="B1860" s="22"/>
      <c r="C1860" s="22"/>
      <c r="D1860" s="22"/>
      <c r="G1860" s="22"/>
    </row>
    <row r="1861" spans="2:7">
      <c r="B1861" s="22"/>
      <c r="C1861" s="22"/>
      <c r="D1861" s="22"/>
      <c r="G1861" s="22"/>
    </row>
    <row r="1862" spans="2:7">
      <c r="B1862" s="22"/>
      <c r="C1862" s="22"/>
      <c r="D1862" s="22"/>
      <c r="G1862" s="22"/>
    </row>
    <row r="1863" spans="2:7">
      <c r="B1863" s="22"/>
      <c r="C1863" s="22"/>
      <c r="D1863" s="22"/>
      <c r="G1863" s="22"/>
    </row>
    <row r="1864" spans="2:7">
      <c r="B1864" s="22"/>
      <c r="C1864" s="22"/>
      <c r="D1864" s="22"/>
      <c r="G1864" s="22"/>
    </row>
    <row r="1865" spans="2:7">
      <c r="B1865" s="22"/>
      <c r="C1865" s="22"/>
      <c r="D1865" s="22"/>
      <c r="G1865" s="22"/>
    </row>
    <row r="1866" spans="2:7">
      <c r="B1866" s="22"/>
      <c r="C1866" s="22"/>
      <c r="D1866" s="22"/>
      <c r="G1866" s="22"/>
    </row>
    <row r="1867" spans="2:7">
      <c r="B1867" s="22"/>
      <c r="C1867" s="22"/>
      <c r="D1867" s="22"/>
      <c r="G1867" s="22"/>
    </row>
    <row r="1868" spans="2:7">
      <c r="B1868" s="22"/>
      <c r="C1868" s="22"/>
      <c r="D1868" s="22"/>
      <c r="G1868" s="22"/>
    </row>
    <row r="1869" spans="2:7">
      <c r="B1869" s="22"/>
      <c r="C1869" s="22"/>
      <c r="D1869" s="22"/>
      <c r="G1869" s="22"/>
    </row>
    <row r="1870" spans="2:7">
      <c r="B1870" s="22"/>
      <c r="C1870" s="22"/>
      <c r="D1870" s="22"/>
      <c r="G1870" s="22"/>
    </row>
    <row r="1871" spans="2:7">
      <c r="B1871" s="22"/>
      <c r="C1871" s="22"/>
      <c r="D1871" s="22"/>
      <c r="G1871" s="22"/>
    </row>
    <row r="1872" spans="2:7">
      <c r="B1872" s="22"/>
      <c r="C1872" s="22"/>
      <c r="D1872" s="22"/>
      <c r="G1872" s="22"/>
    </row>
    <row r="1873" spans="2:7">
      <c r="B1873" s="22"/>
      <c r="C1873" s="22"/>
      <c r="D1873" s="22"/>
      <c r="G1873" s="22"/>
    </row>
    <row r="1874" spans="2:7">
      <c r="B1874" s="22"/>
      <c r="C1874" s="22"/>
      <c r="D1874" s="22"/>
      <c r="G1874" s="22"/>
    </row>
    <row r="1875" spans="2:7">
      <c r="B1875" s="22"/>
      <c r="C1875" s="22"/>
      <c r="D1875" s="22"/>
      <c r="G1875" s="22"/>
    </row>
    <row r="1876" spans="2:7">
      <c r="B1876" s="22"/>
      <c r="C1876" s="22"/>
      <c r="D1876" s="22"/>
      <c r="G1876" s="22"/>
    </row>
    <row r="1877" spans="2:7">
      <c r="B1877" s="22"/>
      <c r="C1877" s="22"/>
      <c r="D1877" s="22"/>
      <c r="G1877" s="22"/>
    </row>
    <row r="1878" spans="2:7">
      <c r="B1878" s="22"/>
      <c r="C1878" s="22"/>
      <c r="D1878" s="22"/>
      <c r="G1878" s="22"/>
    </row>
    <row r="1879" spans="2:7">
      <c r="B1879" s="22"/>
      <c r="C1879" s="22"/>
      <c r="D1879" s="22"/>
      <c r="G1879" s="22"/>
    </row>
    <row r="1880" spans="2:7">
      <c r="B1880" s="22"/>
      <c r="C1880" s="22"/>
      <c r="D1880" s="22"/>
      <c r="G1880" s="22"/>
    </row>
    <row r="1881" spans="2:7">
      <c r="B1881" s="22"/>
      <c r="C1881" s="22"/>
      <c r="D1881" s="22"/>
      <c r="G1881" s="22"/>
    </row>
    <row r="1882" spans="2:7">
      <c r="B1882" s="22"/>
      <c r="C1882" s="22"/>
      <c r="D1882" s="22"/>
      <c r="G1882" s="22"/>
    </row>
    <row r="1883" spans="2:7">
      <c r="B1883" s="22"/>
      <c r="C1883" s="22"/>
      <c r="D1883" s="22"/>
      <c r="G1883" s="22"/>
    </row>
    <row r="1884" spans="2:7">
      <c r="B1884" s="22"/>
      <c r="C1884" s="22"/>
      <c r="D1884" s="22"/>
      <c r="G1884" s="22"/>
    </row>
    <row r="1885" spans="2:7">
      <c r="B1885" s="22"/>
      <c r="C1885" s="22"/>
      <c r="D1885" s="22"/>
      <c r="G1885" s="22"/>
    </row>
    <row r="1886" spans="2:7">
      <c r="B1886" s="22"/>
      <c r="C1886" s="22"/>
      <c r="D1886" s="22"/>
      <c r="G1886" s="22"/>
    </row>
    <row r="1887" spans="2:7">
      <c r="B1887" s="22"/>
      <c r="C1887" s="22"/>
      <c r="D1887" s="22"/>
      <c r="G1887" s="22"/>
    </row>
    <row r="1888" spans="2:7">
      <c r="B1888" s="22"/>
      <c r="C1888" s="22"/>
      <c r="D1888" s="22"/>
      <c r="G1888" s="22"/>
    </row>
    <row r="1889" spans="2:7">
      <c r="B1889" s="22"/>
      <c r="C1889" s="22"/>
      <c r="D1889" s="22"/>
      <c r="G1889" s="22"/>
    </row>
    <row r="1890" spans="2:7">
      <c r="B1890" s="22"/>
      <c r="C1890" s="22"/>
      <c r="D1890" s="22"/>
      <c r="G1890" s="22"/>
    </row>
    <row r="1891" spans="2:7">
      <c r="B1891" s="22"/>
      <c r="C1891" s="22"/>
      <c r="D1891" s="22"/>
      <c r="G1891" s="22"/>
    </row>
    <row r="1892" spans="2:7">
      <c r="B1892" s="22"/>
      <c r="C1892" s="22"/>
      <c r="D1892" s="22"/>
      <c r="G1892" s="22"/>
    </row>
    <row r="1893" spans="2:7">
      <c r="B1893" s="22"/>
      <c r="C1893" s="22"/>
      <c r="D1893" s="22"/>
      <c r="G1893" s="22"/>
    </row>
    <row r="1894" spans="2:7">
      <c r="B1894" s="22"/>
      <c r="C1894" s="22"/>
      <c r="D1894" s="22"/>
      <c r="G1894" s="22"/>
    </row>
    <row r="1895" spans="2:7">
      <c r="B1895" s="22"/>
      <c r="C1895" s="22"/>
      <c r="D1895" s="22"/>
      <c r="G1895" s="22"/>
    </row>
    <row r="1896" spans="2:7">
      <c r="B1896" s="22"/>
      <c r="C1896" s="22"/>
      <c r="D1896" s="22"/>
      <c r="G1896" s="22"/>
    </row>
    <row r="1897" spans="2:7">
      <c r="B1897" s="22"/>
      <c r="C1897" s="22"/>
      <c r="D1897" s="22"/>
      <c r="G1897" s="22"/>
    </row>
    <row r="1898" spans="2:7">
      <c r="B1898" s="22"/>
      <c r="C1898" s="22"/>
      <c r="D1898" s="22"/>
      <c r="G1898" s="22"/>
    </row>
    <row r="1899" spans="2:7">
      <c r="B1899" s="22"/>
      <c r="C1899" s="22"/>
      <c r="D1899" s="22"/>
      <c r="G1899" s="22"/>
    </row>
    <row r="1900" spans="2:7">
      <c r="B1900" s="22"/>
      <c r="C1900" s="22"/>
      <c r="D1900" s="22"/>
      <c r="G1900" s="22"/>
    </row>
    <row r="1901" spans="2:7">
      <c r="B1901" s="22"/>
      <c r="C1901" s="22"/>
      <c r="D1901" s="22"/>
      <c r="G1901" s="22"/>
    </row>
    <row r="1902" spans="2:7">
      <c r="B1902" s="22"/>
      <c r="C1902" s="22"/>
      <c r="D1902" s="22"/>
      <c r="G1902" s="22"/>
    </row>
    <row r="1903" spans="2:7">
      <c r="B1903" s="22"/>
      <c r="C1903" s="22"/>
      <c r="D1903" s="22"/>
      <c r="G1903" s="22"/>
    </row>
    <row r="1904" spans="2:7">
      <c r="B1904" s="22"/>
      <c r="C1904" s="22"/>
      <c r="D1904" s="22"/>
      <c r="G1904" s="22"/>
    </row>
    <row r="1905" spans="2:7">
      <c r="B1905" s="22"/>
      <c r="C1905" s="22"/>
      <c r="D1905" s="22"/>
      <c r="G1905" s="22"/>
    </row>
    <row r="1906" spans="2:7">
      <c r="B1906" s="22"/>
      <c r="C1906" s="22"/>
      <c r="D1906" s="22"/>
      <c r="G1906" s="22"/>
    </row>
    <row r="1907" spans="2:7">
      <c r="B1907" s="22"/>
      <c r="C1907" s="22"/>
      <c r="D1907" s="22"/>
      <c r="G1907" s="22"/>
    </row>
    <row r="1908" spans="2:7">
      <c r="B1908" s="22"/>
      <c r="C1908" s="22"/>
      <c r="D1908" s="22"/>
      <c r="G1908" s="22"/>
    </row>
    <row r="1909" spans="2:7">
      <c r="B1909" s="22"/>
      <c r="C1909" s="22"/>
      <c r="D1909" s="22"/>
      <c r="G1909" s="22"/>
    </row>
    <row r="1910" spans="2:7">
      <c r="B1910" s="22"/>
      <c r="C1910" s="22"/>
      <c r="D1910" s="22"/>
      <c r="G1910" s="22"/>
    </row>
    <row r="1911" spans="2:7">
      <c r="B1911" s="22"/>
      <c r="C1911" s="22"/>
      <c r="D1911" s="22"/>
      <c r="G1911" s="22"/>
    </row>
    <row r="1912" spans="2:7">
      <c r="B1912" s="22"/>
      <c r="C1912" s="22"/>
      <c r="D1912" s="22"/>
      <c r="G1912" s="22"/>
    </row>
    <row r="1913" spans="2:7">
      <c r="B1913" s="22"/>
      <c r="C1913" s="22"/>
      <c r="D1913" s="22"/>
      <c r="G1913" s="22"/>
    </row>
    <row r="1914" spans="2:7">
      <c r="B1914" s="22"/>
      <c r="C1914" s="22"/>
      <c r="D1914" s="22"/>
      <c r="G1914" s="22"/>
    </row>
    <row r="1915" spans="2:7">
      <c r="B1915" s="22"/>
      <c r="C1915" s="22"/>
      <c r="D1915" s="22"/>
      <c r="G1915" s="22"/>
    </row>
    <row r="1916" spans="2:7">
      <c r="B1916" s="22"/>
      <c r="C1916" s="22"/>
      <c r="D1916" s="22"/>
      <c r="G1916" s="22"/>
    </row>
    <row r="1917" spans="2:7">
      <c r="B1917" s="22"/>
      <c r="C1917" s="22"/>
      <c r="D1917" s="22"/>
      <c r="G1917" s="22"/>
    </row>
    <row r="1918" spans="2:7">
      <c r="B1918" s="22"/>
      <c r="C1918" s="22"/>
      <c r="D1918" s="22"/>
      <c r="G1918" s="22"/>
    </row>
    <row r="1919" spans="2:7">
      <c r="B1919" s="22"/>
      <c r="C1919" s="22"/>
      <c r="D1919" s="22"/>
      <c r="G1919" s="22"/>
    </row>
    <row r="1920" spans="2:7">
      <c r="B1920" s="22"/>
      <c r="C1920" s="22"/>
      <c r="D1920" s="22"/>
      <c r="G1920" s="22"/>
    </row>
    <row r="1921" spans="2:7">
      <c r="B1921" s="22"/>
      <c r="C1921" s="22"/>
      <c r="D1921" s="22"/>
      <c r="G1921" s="22"/>
    </row>
    <row r="1922" spans="2:7">
      <c r="B1922" s="22"/>
      <c r="C1922" s="22"/>
      <c r="D1922" s="22"/>
      <c r="G1922" s="22"/>
    </row>
    <row r="1923" spans="2:7">
      <c r="B1923" s="22"/>
      <c r="C1923" s="22"/>
      <c r="D1923" s="22"/>
      <c r="G1923" s="22"/>
    </row>
    <row r="1924" spans="2:7">
      <c r="B1924" s="22"/>
      <c r="C1924" s="22"/>
      <c r="D1924" s="22"/>
      <c r="G1924" s="22"/>
    </row>
    <row r="1925" spans="2:7">
      <c r="B1925" s="22"/>
      <c r="C1925" s="22"/>
      <c r="D1925" s="22"/>
      <c r="G1925" s="22"/>
    </row>
    <row r="1926" spans="2:7">
      <c r="B1926" s="22"/>
      <c r="C1926" s="22"/>
      <c r="D1926" s="22"/>
      <c r="G1926" s="22"/>
    </row>
    <row r="1927" spans="2:7">
      <c r="B1927" s="22"/>
      <c r="C1927" s="22"/>
      <c r="D1927" s="22"/>
      <c r="G1927" s="22"/>
    </row>
    <row r="1928" spans="2:7">
      <c r="B1928" s="22"/>
      <c r="C1928" s="22"/>
      <c r="D1928" s="22"/>
      <c r="G1928" s="22"/>
    </row>
    <row r="1929" spans="2:7">
      <c r="B1929" s="22"/>
      <c r="C1929" s="22"/>
      <c r="D1929" s="22"/>
      <c r="G1929" s="22"/>
    </row>
    <row r="1930" spans="2:7">
      <c r="B1930" s="22"/>
      <c r="C1930" s="22"/>
      <c r="D1930" s="22"/>
      <c r="G1930" s="22"/>
    </row>
    <row r="1931" spans="2:7">
      <c r="B1931" s="22"/>
      <c r="C1931" s="22"/>
      <c r="D1931" s="22"/>
      <c r="G1931" s="22"/>
    </row>
    <row r="1932" spans="2:7">
      <c r="B1932" s="22"/>
      <c r="C1932" s="22"/>
      <c r="D1932" s="22"/>
      <c r="G1932" s="22"/>
    </row>
    <row r="1933" spans="2:7">
      <c r="B1933" s="22"/>
      <c r="C1933" s="22"/>
      <c r="D1933" s="22"/>
      <c r="G1933" s="22"/>
    </row>
    <row r="1934" spans="2:7">
      <c r="B1934" s="22"/>
      <c r="C1934" s="22"/>
      <c r="D1934" s="22"/>
      <c r="G1934" s="22"/>
    </row>
    <row r="1935" spans="2:7">
      <c r="B1935" s="22"/>
      <c r="C1935" s="22"/>
      <c r="D1935" s="22"/>
      <c r="G1935" s="22"/>
    </row>
    <row r="1936" spans="2:7">
      <c r="B1936" s="22"/>
      <c r="C1936" s="22"/>
      <c r="D1936" s="22"/>
      <c r="G1936" s="22"/>
    </row>
    <row r="1937" spans="2:7">
      <c r="B1937" s="22"/>
      <c r="C1937" s="22"/>
      <c r="D1937" s="22"/>
      <c r="G1937" s="22"/>
    </row>
    <row r="1938" spans="2:7">
      <c r="B1938" s="22"/>
      <c r="C1938" s="22"/>
      <c r="D1938" s="22"/>
      <c r="G1938" s="22"/>
    </row>
    <row r="1939" spans="2:7">
      <c r="B1939" s="22"/>
      <c r="C1939" s="22"/>
      <c r="D1939" s="22"/>
      <c r="G1939" s="22"/>
    </row>
    <row r="1940" spans="2:7">
      <c r="B1940" s="22"/>
      <c r="C1940" s="22"/>
      <c r="D1940" s="22"/>
      <c r="G1940" s="22"/>
    </row>
    <row r="1941" spans="2:7">
      <c r="B1941" s="22"/>
      <c r="C1941" s="22"/>
      <c r="D1941" s="22"/>
      <c r="G1941" s="22"/>
    </row>
    <row r="1942" spans="2:7">
      <c r="B1942" s="22"/>
      <c r="C1942" s="22"/>
      <c r="D1942" s="22"/>
      <c r="G1942" s="22"/>
    </row>
    <row r="1943" spans="2:7">
      <c r="B1943" s="22"/>
      <c r="C1943" s="22"/>
      <c r="D1943" s="22"/>
      <c r="G1943" s="22"/>
    </row>
    <row r="1944" spans="2:7">
      <c r="B1944" s="22"/>
      <c r="C1944" s="22"/>
      <c r="D1944" s="22"/>
      <c r="G1944" s="22"/>
    </row>
    <row r="1945" spans="2:7">
      <c r="B1945" s="22"/>
      <c r="C1945" s="22"/>
      <c r="D1945" s="22"/>
      <c r="G1945" s="22"/>
    </row>
    <row r="1946" spans="2:7">
      <c r="B1946" s="22"/>
      <c r="C1946" s="22"/>
      <c r="D1946" s="22"/>
      <c r="G1946" s="22"/>
    </row>
    <row r="1947" spans="2:7">
      <c r="B1947" s="22"/>
      <c r="C1947" s="22"/>
      <c r="D1947" s="22"/>
      <c r="G1947" s="22"/>
    </row>
    <row r="1948" spans="2:7">
      <c r="B1948" s="22"/>
      <c r="C1948" s="22"/>
      <c r="D1948" s="22"/>
      <c r="G1948" s="22"/>
    </row>
    <row r="1949" spans="2:7">
      <c r="B1949" s="22"/>
      <c r="C1949" s="22"/>
      <c r="D1949" s="22"/>
      <c r="G1949" s="22"/>
    </row>
    <row r="1950" spans="2:7">
      <c r="B1950" s="22"/>
      <c r="C1950" s="22"/>
      <c r="D1950" s="22"/>
      <c r="G1950" s="22"/>
    </row>
    <row r="1951" spans="2:7">
      <c r="B1951" s="22"/>
      <c r="C1951" s="22"/>
      <c r="D1951" s="22"/>
      <c r="G1951" s="22"/>
    </row>
    <row r="1952" spans="2:7">
      <c r="B1952" s="22"/>
      <c r="C1952" s="22"/>
      <c r="D1952" s="22"/>
      <c r="G1952" s="22"/>
    </row>
    <row r="1953" spans="2:7">
      <c r="B1953" s="22"/>
      <c r="C1953" s="22"/>
      <c r="D1953" s="22"/>
      <c r="G1953" s="22"/>
    </row>
    <row r="1954" spans="2:7">
      <c r="B1954" s="22"/>
      <c r="C1954" s="22"/>
      <c r="D1954" s="22"/>
      <c r="G1954" s="22"/>
    </row>
    <row r="1955" spans="2:7">
      <c r="B1955" s="22"/>
      <c r="C1955" s="22"/>
      <c r="D1955" s="22"/>
      <c r="G1955" s="22"/>
    </row>
    <row r="1956" spans="2:7">
      <c r="B1956" s="22"/>
      <c r="C1956" s="22"/>
      <c r="D1956" s="22"/>
      <c r="G1956" s="22"/>
    </row>
    <row r="1957" spans="2:7">
      <c r="B1957" s="22"/>
      <c r="C1957" s="22"/>
      <c r="D1957" s="22"/>
      <c r="G1957" s="22"/>
    </row>
    <row r="1958" spans="2:7">
      <c r="B1958" s="22"/>
      <c r="C1958" s="22"/>
      <c r="D1958" s="22"/>
      <c r="G1958" s="22"/>
    </row>
    <row r="1959" spans="2:7">
      <c r="B1959" s="22"/>
      <c r="C1959" s="22"/>
      <c r="D1959" s="22"/>
      <c r="G1959" s="22"/>
    </row>
    <row r="1960" spans="2:7">
      <c r="B1960" s="22"/>
      <c r="C1960" s="22"/>
      <c r="D1960" s="22"/>
      <c r="G1960" s="22"/>
    </row>
    <row r="1961" spans="2:7">
      <c r="B1961" s="22"/>
      <c r="C1961" s="22"/>
      <c r="D1961" s="22"/>
      <c r="G1961" s="22"/>
    </row>
    <row r="1962" spans="2:7">
      <c r="B1962" s="22"/>
      <c r="C1962" s="22"/>
      <c r="D1962" s="22"/>
      <c r="G1962" s="22"/>
    </row>
    <row r="1963" spans="2:7">
      <c r="B1963" s="22"/>
      <c r="C1963" s="22"/>
      <c r="D1963" s="22"/>
      <c r="G1963" s="22"/>
    </row>
    <row r="1964" spans="2:7">
      <c r="B1964" s="22"/>
      <c r="C1964" s="22"/>
      <c r="D1964" s="22"/>
      <c r="G1964" s="22"/>
    </row>
    <row r="1965" spans="2:7">
      <c r="B1965" s="22"/>
      <c r="C1965" s="22"/>
      <c r="D1965" s="22"/>
      <c r="G1965" s="22"/>
    </row>
    <row r="1966" spans="2:7">
      <c r="B1966" s="22"/>
      <c r="C1966" s="22"/>
      <c r="D1966" s="22"/>
      <c r="G1966" s="22"/>
    </row>
    <row r="1967" spans="2:7">
      <c r="B1967" s="22"/>
      <c r="C1967" s="22"/>
      <c r="D1967" s="22"/>
      <c r="G1967" s="22"/>
    </row>
    <row r="1968" spans="2:7">
      <c r="B1968" s="22"/>
      <c r="C1968" s="22"/>
      <c r="D1968" s="22"/>
      <c r="G1968" s="22"/>
    </row>
    <row r="1969" spans="2:7">
      <c r="B1969" s="22"/>
      <c r="C1969" s="22"/>
      <c r="D1969" s="22"/>
      <c r="G1969" s="22"/>
    </row>
    <row r="1970" spans="2:7">
      <c r="B1970" s="22"/>
      <c r="C1970" s="22"/>
      <c r="D1970" s="22"/>
      <c r="G1970" s="22"/>
    </row>
    <row r="1971" spans="2:7">
      <c r="B1971" s="22"/>
      <c r="C1971" s="22"/>
      <c r="D1971" s="22"/>
      <c r="G1971" s="22"/>
    </row>
    <row r="1972" spans="2:7">
      <c r="B1972" s="22"/>
      <c r="C1972" s="22"/>
      <c r="D1972" s="22"/>
      <c r="G1972" s="22"/>
    </row>
    <row r="1973" spans="2:7">
      <c r="B1973" s="22"/>
      <c r="C1973" s="22"/>
      <c r="D1973" s="22"/>
      <c r="G1973" s="22"/>
    </row>
    <row r="1974" spans="2:7">
      <c r="B1974" s="22"/>
      <c r="C1974" s="22"/>
      <c r="D1974" s="22"/>
      <c r="G1974" s="22"/>
    </row>
    <row r="1975" spans="2:7">
      <c r="B1975" s="22"/>
      <c r="C1975" s="22"/>
      <c r="D1975" s="22"/>
      <c r="G1975" s="22"/>
    </row>
    <row r="1976" spans="2:7">
      <c r="B1976" s="22"/>
      <c r="C1976" s="22"/>
      <c r="D1976" s="22"/>
      <c r="G1976" s="22"/>
    </row>
    <row r="1977" spans="2:7">
      <c r="B1977" s="22"/>
      <c r="C1977" s="22"/>
      <c r="D1977" s="22"/>
      <c r="G1977" s="22"/>
    </row>
    <row r="1978" spans="2:7">
      <c r="B1978" s="22"/>
      <c r="C1978" s="22"/>
      <c r="D1978" s="22"/>
      <c r="G1978" s="22"/>
    </row>
    <row r="1979" spans="2:7">
      <c r="B1979" s="22"/>
      <c r="C1979" s="22"/>
      <c r="D1979" s="22"/>
      <c r="G1979" s="22"/>
    </row>
    <row r="1980" spans="2:7">
      <c r="B1980" s="22"/>
      <c r="C1980" s="22"/>
      <c r="D1980" s="22"/>
      <c r="G1980" s="22"/>
    </row>
    <row r="1981" spans="2:7">
      <c r="B1981" s="22"/>
      <c r="C1981" s="22"/>
      <c r="D1981" s="22"/>
      <c r="G1981" s="22"/>
    </row>
    <row r="1982" spans="2:7">
      <c r="B1982" s="22"/>
      <c r="C1982" s="22"/>
      <c r="D1982" s="22"/>
      <c r="G1982" s="22"/>
    </row>
    <row r="1983" spans="2:7">
      <c r="B1983" s="22"/>
      <c r="C1983" s="22"/>
      <c r="D1983" s="22"/>
      <c r="G1983" s="22"/>
    </row>
    <row r="1984" spans="2:7">
      <c r="B1984" s="22"/>
      <c r="C1984" s="22"/>
      <c r="D1984" s="22"/>
      <c r="G1984" s="22"/>
    </row>
    <row r="1985" spans="2:7">
      <c r="B1985" s="22"/>
      <c r="C1985" s="22"/>
      <c r="D1985" s="22"/>
      <c r="G1985" s="22"/>
    </row>
    <row r="1986" spans="2:7">
      <c r="B1986" s="22"/>
      <c r="C1986" s="22"/>
      <c r="D1986" s="22"/>
      <c r="G1986" s="22"/>
    </row>
    <row r="1987" spans="2:7">
      <c r="B1987" s="22"/>
      <c r="C1987" s="22"/>
      <c r="D1987" s="22"/>
      <c r="G1987" s="22"/>
    </row>
    <row r="1988" spans="2:7">
      <c r="B1988" s="22"/>
      <c r="C1988" s="22"/>
      <c r="D1988" s="22"/>
      <c r="G1988" s="22"/>
    </row>
    <row r="1989" spans="2:7">
      <c r="B1989" s="22"/>
      <c r="C1989" s="22"/>
      <c r="D1989" s="22"/>
      <c r="G1989" s="22"/>
    </row>
    <row r="1990" spans="2:7">
      <c r="B1990" s="22"/>
      <c r="C1990" s="22"/>
      <c r="D1990" s="22"/>
      <c r="G1990" s="22"/>
    </row>
    <row r="1991" spans="2:7">
      <c r="B1991" s="22"/>
      <c r="C1991" s="22"/>
      <c r="D1991" s="22"/>
      <c r="G1991" s="22"/>
    </row>
    <row r="1992" spans="2:7">
      <c r="B1992" s="22"/>
      <c r="C1992" s="22"/>
      <c r="D1992" s="22"/>
      <c r="G1992" s="22"/>
    </row>
    <row r="1993" spans="2:7">
      <c r="B1993" s="22"/>
      <c r="C1993" s="22"/>
      <c r="D1993" s="22"/>
      <c r="G1993" s="22"/>
    </row>
    <row r="1994" spans="2:7">
      <c r="B1994" s="22"/>
      <c r="C1994" s="22"/>
      <c r="D1994" s="22"/>
      <c r="G1994" s="22"/>
    </row>
    <row r="1995" spans="2:7">
      <c r="B1995" s="22"/>
      <c r="C1995" s="22"/>
      <c r="D1995" s="22"/>
      <c r="G1995" s="22"/>
    </row>
    <row r="1996" spans="2:7">
      <c r="B1996" s="22"/>
      <c r="C1996" s="22"/>
      <c r="D1996" s="22"/>
      <c r="G1996" s="22"/>
    </row>
    <row r="1997" spans="2:7">
      <c r="B1997" s="22"/>
      <c r="C1997" s="22"/>
      <c r="D1997" s="22"/>
      <c r="G1997" s="22"/>
    </row>
    <row r="1998" spans="2:7">
      <c r="B1998" s="22"/>
      <c r="C1998" s="22"/>
      <c r="D1998" s="22"/>
      <c r="G1998" s="22"/>
    </row>
    <row r="1999" spans="2:7">
      <c r="B1999" s="22"/>
      <c r="C1999" s="22"/>
      <c r="D1999" s="22"/>
      <c r="G1999" s="22"/>
    </row>
    <row r="2000" spans="2:7">
      <c r="B2000" s="22"/>
      <c r="C2000" s="22"/>
      <c r="D2000" s="22"/>
      <c r="G2000" s="22"/>
    </row>
    <row r="2001" spans="2:7">
      <c r="B2001" s="22"/>
      <c r="C2001" s="22"/>
      <c r="D2001" s="22"/>
      <c r="G2001" s="22"/>
    </row>
    <row r="2002" spans="2:7">
      <c r="B2002" s="22"/>
      <c r="C2002" s="22"/>
      <c r="D2002" s="22"/>
      <c r="G2002" s="22"/>
    </row>
    <row r="2003" spans="2:7">
      <c r="B2003" s="22"/>
      <c r="C2003" s="22"/>
      <c r="D2003" s="22"/>
      <c r="G2003" s="22"/>
    </row>
    <row r="2004" spans="2:7">
      <c r="B2004" s="22"/>
      <c r="C2004" s="22"/>
      <c r="D2004" s="22"/>
      <c r="G2004" s="22"/>
    </row>
    <row r="2005" spans="2:7">
      <c r="B2005" s="22"/>
      <c r="C2005" s="22"/>
      <c r="D2005" s="22"/>
      <c r="G2005" s="22"/>
    </row>
    <row r="2006" spans="2:7">
      <c r="B2006" s="22"/>
      <c r="C2006" s="22"/>
      <c r="D2006" s="22"/>
      <c r="G2006" s="22"/>
    </row>
    <row r="2007" spans="2:7">
      <c r="B2007" s="22"/>
      <c r="C2007" s="22"/>
      <c r="D2007" s="22"/>
      <c r="G2007" s="22"/>
    </row>
    <row r="2008" spans="2:7">
      <c r="B2008" s="22"/>
      <c r="C2008" s="22"/>
      <c r="D2008" s="22"/>
      <c r="G2008" s="22"/>
    </row>
    <row r="2009" spans="2:7">
      <c r="B2009" s="22"/>
      <c r="C2009" s="22"/>
      <c r="D2009" s="22"/>
      <c r="G2009" s="22"/>
    </row>
    <row r="2010" spans="2:7">
      <c r="B2010" s="22"/>
      <c r="C2010" s="22"/>
      <c r="D2010" s="22"/>
      <c r="G2010" s="22"/>
    </row>
    <row r="2011" spans="2:7">
      <c r="B2011" s="22"/>
      <c r="C2011" s="22"/>
      <c r="D2011" s="22"/>
      <c r="G2011" s="22"/>
    </row>
    <row r="2012" spans="2:7">
      <c r="B2012" s="22"/>
      <c r="C2012" s="22"/>
      <c r="D2012" s="22"/>
      <c r="G2012" s="22"/>
    </row>
    <row r="2013" spans="2:7">
      <c r="B2013" s="22"/>
      <c r="C2013" s="22"/>
      <c r="D2013" s="22"/>
      <c r="G2013" s="22"/>
    </row>
    <row r="2014" spans="2:7">
      <c r="B2014" s="22"/>
      <c r="C2014" s="22"/>
      <c r="D2014" s="22"/>
      <c r="G2014" s="22"/>
    </row>
    <row r="2015" spans="2:7">
      <c r="B2015" s="22"/>
      <c r="C2015" s="22"/>
      <c r="D2015" s="22"/>
      <c r="G2015" s="22"/>
    </row>
    <row r="2016" spans="2:7">
      <c r="B2016" s="22"/>
      <c r="C2016" s="22"/>
      <c r="D2016" s="22"/>
      <c r="G2016" s="22"/>
    </row>
    <row r="2017" spans="2:7">
      <c r="B2017" s="22"/>
      <c r="C2017" s="22"/>
      <c r="D2017" s="22"/>
      <c r="G2017" s="22"/>
    </row>
    <row r="2018" spans="2:7">
      <c r="B2018" s="22"/>
      <c r="C2018" s="22"/>
      <c r="D2018" s="22"/>
      <c r="G2018" s="22"/>
    </row>
    <row r="2019" spans="2:7">
      <c r="B2019" s="22"/>
      <c r="C2019" s="22"/>
      <c r="D2019" s="22"/>
      <c r="G2019" s="22"/>
    </row>
    <row r="2020" spans="2:7">
      <c r="B2020" s="22"/>
      <c r="C2020" s="22"/>
      <c r="D2020" s="22"/>
      <c r="G2020" s="22"/>
    </row>
    <row r="2021" spans="2:7">
      <c r="B2021" s="22"/>
      <c r="C2021" s="22"/>
      <c r="D2021" s="22"/>
      <c r="G2021" s="22"/>
    </row>
    <row r="2022" spans="2:7">
      <c r="B2022" s="22"/>
      <c r="C2022" s="22"/>
      <c r="D2022" s="22"/>
      <c r="G2022" s="22"/>
    </row>
    <row r="2023" spans="2:7">
      <c r="B2023" s="22"/>
      <c r="C2023" s="22"/>
      <c r="D2023" s="22"/>
      <c r="G2023" s="22"/>
    </row>
    <row r="2024" spans="2:7">
      <c r="B2024" s="22"/>
      <c r="C2024" s="22"/>
      <c r="D2024" s="22"/>
      <c r="G2024" s="22"/>
    </row>
    <row r="2025" spans="2:7">
      <c r="B2025" s="22"/>
      <c r="C2025" s="22"/>
      <c r="D2025" s="22"/>
      <c r="G2025" s="22"/>
    </row>
    <row r="2026" spans="2:7">
      <c r="B2026" s="22"/>
      <c r="C2026" s="22"/>
      <c r="D2026" s="22"/>
      <c r="G2026" s="22"/>
    </row>
    <row r="2027" spans="2:7">
      <c r="B2027" s="22"/>
      <c r="C2027" s="22"/>
      <c r="D2027" s="22"/>
      <c r="G2027" s="22"/>
    </row>
    <row r="2028" spans="2:7">
      <c r="B2028" s="22"/>
      <c r="C2028" s="22"/>
      <c r="D2028" s="22"/>
      <c r="G2028" s="22"/>
    </row>
    <row r="2029" spans="2:7">
      <c r="B2029" s="22"/>
      <c r="C2029" s="22"/>
      <c r="D2029" s="22"/>
      <c r="G2029" s="22"/>
    </row>
    <row r="2030" spans="2:7">
      <c r="B2030" s="22"/>
      <c r="C2030" s="22"/>
      <c r="D2030" s="22"/>
      <c r="G2030" s="22"/>
    </row>
    <row r="2031" spans="2:7">
      <c r="B2031" s="22"/>
      <c r="C2031" s="22"/>
      <c r="D2031" s="22"/>
      <c r="G2031" s="22"/>
    </row>
    <row r="2032" spans="2:7">
      <c r="B2032" s="22"/>
      <c r="C2032" s="22"/>
      <c r="D2032" s="22"/>
      <c r="G2032" s="22"/>
    </row>
    <row r="2033" spans="2:7">
      <c r="B2033" s="22"/>
      <c r="C2033" s="22"/>
      <c r="D2033" s="22"/>
      <c r="G2033" s="22"/>
    </row>
    <row r="2034" spans="2:7">
      <c r="B2034" s="22"/>
      <c r="C2034" s="22"/>
      <c r="D2034" s="22"/>
      <c r="G2034" s="22"/>
    </row>
    <row r="2035" spans="2:7">
      <c r="B2035" s="22"/>
      <c r="C2035" s="22"/>
      <c r="D2035" s="22"/>
      <c r="G2035" s="22"/>
    </row>
    <row r="2036" spans="2:7">
      <c r="B2036" s="22"/>
      <c r="C2036" s="22"/>
      <c r="D2036" s="22"/>
      <c r="G2036" s="22"/>
    </row>
    <row r="2037" spans="2:7">
      <c r="B2037" s="22"/>
      <c r="C2037" s="22"/>
      <c r="D2037" s="22"/>
      <c r="G2037" s="22"/>
    </row>
    <row r="2038" spans="2:7">
      <c r="B2038" s="22"/>
      <c r="C2038" s="22"/>
      <c r="D2038" s="22"/>
      <c r="G2038" s="22"/>
    </row>
    <row r="2039" spans="2:7">
      <c r="B2039" s="22"/>
      <c r="C2039" s="22"/>
      <c r="D2039" s="22"/>
      <c r="G2039" s="22"/>
    </row>
    <row r="2040" spans="2:7">
      <c r="B2040" s="22"/>
      <c r="C2040" s="22"/>
      <c r="D2040" s="22"/>
      <c r="G2040" s="22"/>
    </row>
    <row r="2041" spans="2:7">
      <c r="B2041" s="22"/>
      <c r="C2041" s="22"/>
      <c r="D2041" s="22"/>
      <c r="G2041" s="22"/>
    </row>
    <row r="2042" spans="2:7">
      <c r="B2042" s="22"/>
      <c r="C2042" s="22"/>
      <c r="D2042" s="22"/>
      <c r="G2042" s="22"/>
    </row>
    <row r="2043" spans="2:7">
      <c r="B2043" s="22"/>
      <c r="C2043" s="22"/>
      <c r="D2043" s="22"/>
      <c r="G2043" s="22"/>
    </row>
    <row r="2044" spans="2:7">
      <c r="B2044" s="22"/>
      <c r="C2044" s="22"/>
      <c r="D2044" s="22"/>
      <c r="G2044" s="22"/>
    </row>
    <row r="2045" spans="2:7">
      <c r="B2045" s="22"/>
      <c r="C2045" s="22"/>
      <c r="D2045" s="22"/>
      <c r="G2045" s="22"/>
    </row>
    <row r="2046" spans="2:7">
      <c r="B2046" s="22"/>
      <c r="C2046" s="22"/>
      <c r="D2046" s="22"/>
      <c r="G2046" s="22"/>
    </row>
    <row r="2047" spans="2:7">
      <c r="B2047" s="22"/>
      <c r="C2047" s="22"/>
      <c r="D2047" s="22"/>
      <c r="G2047" s="22"/>
    </row>
    <row r="2048" spans="2:7">
      <c r="B2048" s="22"/>
      <c r="C2048" s="22"/>
      <c r="D2048" s="22"/>
      <c r="G2048" s="22"/>
    </row>
    <row r="2049" spans="2:7">
      <c r="B2049" s="22"/>
      <c r="C2049" s="22"/>
      <c r="D2049" s="22"/>
      <c r="G2049" s="22"/>
    </row>
    <row r="2050" spans="2:7">
      <c r="B2050" s="22"/>
      <c r="C2050" s="22"/>
      <c r="D2050" s="22"/>
      <c r="G2050" s="22"/>
    </row>
    <row r="2051" spans="2:7">
      <c r="B2051" s="22"/>
      <c r="C2051" s="22"/>
      <c r="D2051" s="22"/>
      <c r="G2051" s="22"/>
    </row>
    <row r="2052" spans="2:7">
      <c r="B2052" s="22"/>
      <c r="C2052" s="22"/>
      <c r="D2052" s="22"/>
      <c r="G2052" s="22"/>
    </row>
    <row r="2053" spans="2:7">
      <c r="B2053" s="22"/>
      <c r="C2053" s="22"/>
      <c r="D2053" s="22"/>
      <c r="G2053" s="22"/>
    </row>
    <row r="2054" spans="2:7">
      <c r="B2054" s="22"/>
      <c r="C2054" s="22"/>
      <c r="D2054" s="22"/>
      <c r="G2054" s="22"/>
    </row>
    <row r="2055" spans="2:7">
      <c r="B2055" s="22"/>
      <c r="C2055" s="22"/>
      <c r="D2055" s="22"/>
      <c r="G2055" s="22"/>
    </row>
    <row r="2056" spans="2:7">
      <c r="B2056" s="22"/>
      <c r="C2056" s="22"/>
      <c r="D2056" s="22"/>
      <c r="G2056" s="22"/>
    </row>
    <row r="2057" spans="2:7">
      <c r="B2057" s="22"/>
      <c r="C2057" s="22"/>
      <c r="D2057" s="22"/>
      <c r="G2057" s="22"/>
    </row>
    <row r="2058" spans="2:7">
      <c r="B2058" s="22"/>
      <c r="C2058" s="22"/>
      <c r="D2058" s="22"/>
      <c r="G2058" s="22"/>
    </row>
    <row r="2059" spans="2:7">
      <c r="B2059" s="22"/>
      <c r="C2059" s="22"/>
      <c r="D2059" s="22"/>
      <c r="G2059" s="22"/>
    </row>
    <row r="2060" spans="2:7">
      <c r="B2060" s="22"/>
      <c r="C2060" s="22"/>
      <c r="D2060" s="22"/>
      <c r="G2060" s="22"/>
    </row>
    <row r="2061" spans="2:7">
      <c r="B2061" s="22"/>
      <c r="C2061" s="22"/>
      <c r="D2061" s="22"/>
      <c r="G2061" s="22"/>
    </row>
    <row r="2062" spans="2:7">
      <c r="B2062" s="22"/>
      <c r="C2062" s="22"/>
      <c r="D2062" s="22"/>
      <c r="G2062" s="22"/>
    </row>
    <row r="2063" spans="2:7">
      <c r="B2063" s="22"/>
      <c r="C2063" s="22"/>
      <c r="D2063" s="22"/>
      <c r="G2063" s="22"/>
    </row>
    <row r="2064" spans="2:7">
      <c r="B2064" s="22"/>
      <c r="C2064" s="22"/>
      <c r="D2064" s="22"/>
      <c r="G2064" s="22"/>
    </row>
    <row r="2065" spans="2:7">
      <c r="B2065" s="22"/>
      <c r="C2065" s="22"/>
      <c r="D2065" s="22"/>
      <c r="G2065" s="22"/>
    </row>
    <row r="2066" spans="2:7">
      <c r="B2066" s="22"/>
      <c r="C2066" s="22"/>
      <c r="D2066" s="22"/>
      <c r="G2066" s="22"/>
    </row>
    <row r="2067" spans="2:7">
      <c r="B2067" s="22"/>
      <c r="C2067" s="22"/>
      <c r="D2067" s="22"/>
      <c r="G2067" s="22"/>
    </row>
    <row r="2068" spans="2:7">
      <c r="B2068" s="22"/>
      <c r="C2068" s="22"/>
      <c r="D2068" s="22"/>
      <c r="G2068" s="22"/>
    </row>
    <row r="2069" spans="2:7">
      <c r="B2069" s="22"/>
      <c r="C2069" s="22"/>
      <c r="D2069" s="22"/>
      <c r="G2069" s="22"/>
    </row>
    <row r="2070" spans="2:7">
      <c r="B2070" s="22"/>
      <c r="C2070" s="22"/>
      <c r="D2070" s="22"/>
      <c r="G2070" s="22"/>
    </row>
    <row r="2071" spans="2:7">
      <c r="B2071" s="22"/>
      <c r="C2071" s="22"/>
      <c r="D2071" s="22"/>
      <c r="G2071" s="22"/>
    </row>
    <row r="2072" spans="2:7">
      <c r="B2072" s="22"/>
      <c r="C2072" s="22"/>
      <c r="D2072" s="22"/>
      <c r="G2072" s="22"/>
    </row>
    <row r="2073" spans="2:7">
      <c r="B2073" s="22"/>
      <c r="C2073" s="22"/>
      <c r="D2073" s="22"/>
      <c r="G2073" s="22"/>
    </row>
    <row r="2074" spans="2:7">
      <c r="B2074" s="22"/>
      <c r="C2074" s="22"/>
      <c r="D2074" s="22"/>
      <c r="G2074" s="22"/>
    </row>
    <row r="2075" spans="2:7">
      <c r="B2075" s="22"/>
      <c r="C2075" s="22"/>
      <c r="D2075" s="22"/>
      <c r="G2075" s="22"/>
    </row>
    <row r="2076" spans="2:7">
      <c r="B2076" s="22"/>
      <c r="C2076" s="22"/>
      <c r="D2076" s="22"/>
      <c r="G2076" s="22"/>
    </row>
    <row r="2077" spans="2:7">
      <c r="B2077" s="22"/>
      <c r="C2077" s="22"/>
      <c r="D2077" s="22"/>
      <c r="G2077" s="22"/>
    </row>
    <row r="2078" spans="2:7">
      <c r="B2078" s="22"/>
      <c r="C2078" s="22"/>
      <c r="D2078" s="22"/>
      <c r="G2078" s="22"/>
    </row>
    <row r="2079" spans="2:7">
      <c r="B2079" s="22"/>
      <c r="C2079" s="22"/>
      <c r="D2079" s="22"/>
      <c r="G2079" s="22"/>
    </row>
    <row r="2080" spans="2:7">
      <c r="B2080" s="22"/>
      <c r="C2080" s="22"/>
      <c r="D2080" s="22"/>
      <c r="G2080" s="22"/>
    </row>
    <row r="2081" spans="2:7">
      <c r="B2081" s="22"/>
      <c r="C2081" s="22"/>
      <c r="D2081" s="22"/>
      <c r="G2081" s="22"/>
    </row>
    <row r="2082" spans="2:7">
      <c r="B2082" s="22"/>
      <c r="C2082" s="22"/>
      <c r="D2082" s="22"/>
      <c r="G2082" s="22"/>
    </row>
    <row r="2083" spans="2:7">
      <c r="B2083" s="22"/>
      <c r="C2083" s="22"/>
      <c r="D2083" s="22"/>
      <c r="G2083" s="22"/>
    </row>
    <row r="2084" spans="2:7">
      <c r="B2084" s="22"/>
      <c r="C2084" s="22"/>
      <c r="D2084" s="22"/>
      <c r="G2084" s="22"/>
    </row>
    <row r="2085" spans="2:7">
      <c r="B2085" s="22"/>
      <c r="C2085" s="22"/>
      <c r="D2085" s="22"/>
      <c r="G2085" s="22"/>
    </row>
    <row r="2086" spans="2:7">
      <c r="B2086" s="22"/>
      <c r="C2086" s="22"/>
      <c r="D2086" s="22"/>
      <c r="G2086" s="22"/>
    </row>
    <row r="2087" spans="2:7">
      <c r="B2087" s="22"/>
      <c r="C2087" s="22"/>
      <c r="D2087" s="22"/>
      <c r="G2087" s="22"/>
    </row>
    <row r="2088" spans="2:7">
      <c r="B2088" s="22"/>
      <c r="C2088" s="22"/>
      <c r="D2088" s="22"/>
      <c r="G2088" s="22"/>
    </row>
    <row r="2089" spans="2:7">
      <c r="B2089" s="22"/>
      <c r="C2089" s="22"/>
      <c r="D2089" s="22"/>
      <c r="G2089" s="22"/>
    </row>
    <row r="2090" spans="2:7">
      <c r="B2090" s="22"/>
      <c r="C2090" s="22"/>
      <c r="D2090" s="22"/>
      <c r="G2090" s="22"/>
    </row>
    <row r="2091" spans="2:7">
      <c r="B2091" s="22"/>
      <c r="C2091" s="22"/>
      <c r="D2091" s="22"/>
      <c r="G2091" s="22"/>
    </row>
    <row r="2092" spans="2:7">
      <c r="B2092" s="22"/>
      <c r="C2092" s="22"/>
      <c r="D2092" s="22"/>
      <c r="G2092" s="22"/>
    </row>
    <row r="2093" spans="2:7">
      <c r="B2093" s="22"/>
      <c r="C2093" s="22"/>
      <c r="D2093" s="22"/>
      <c r="G2093" s="22"/>
    </row>
    <row r="2094" spans="2:7">
      <c r="B2094" s="22"/>
      <c r="C2094" s="22"/>
      <c r="D2094" s="22"/>
      <c r="G2094" s="22"/>
    </row>
    <row r="2095" spans="2:7">
      <c r="B2095" s="22"/>
      <c r="C2095" s="22"/>
      <c r="D2095" s="22"/>
      <c r="G2095" s="22"/>
    </row>
    <row r="2096" spans="2:7">
      <c r="B2096" s="22"/>
      <c r="C2096" s="22"/>
      <c r="D2096" s="22"/>
      <c r="G2096" s="22"/>
    </row>
    <row r="2097" spans="2:7">
      <c r="B2097" s="22"/>
      <c r="C2097" s="22"/>
      <c r="D2097" s="22"/>
      <c r="G2097" s="22"/>
    </row>
    <row r="2098" spans="2:7">
      <c r="B2098" s="22"/>
      <c r="C2098" s="22"/>
      <c r="D2098" s="22"/>
      <c r="G2098" s="22"/>
    </row>
    <row r="2099" spans="2:7">
      <c r="B2099" s="22"/>
      <c r="C2099" s="22"/>
      <c r="D2099" s="22"/>
      <c r="G2099" s="22"/>
    </row>
    <row r="2100" spans="2:7">
      <c r="B2100" s="22"/>
      <c r="C2100" s="22"/>
      <c r="D2100" s="22"/>
      <c r="G2100" s="22"/>
    </row>
    <row r="2101" spans="2:7">
      <c r="B2101" s="22"/>
      <c r="C2101" s="22"/>
      <c r="D2101" s="22"/>
      <c r="G2101" s="22"/>
    </row>
    <row r="2102" spans="2:7">
      <c r="B2102" s="22"/>
      <c r="C2102" s="22"/>
      <c r="D2102" s="22"/>
      <c r="G2102" s="22"/>
    </row>
    <row r="2103" spans="2:7">
      <c r="B2103" s="22"/>
      <c r="C2103" s="22"/>
      <c r="D2103" s="22"/>
      <c r="G2103" s="22"/>
    </row>
    <row r="2104" spans="2:7">
      <c r="B2104" s="22"/>
      <c r="C2104" s="22"/>
      <c r="D2104" s="22"/>
      <c r="G2104" s="22"/>
    </row>
    <row r="2105" spans="2:7">
      <c r="B2105" s="22"/>
      <c r="C2105" s="22"/>
      <c r="D2105" s="22"/>
      <c r="G2105" s="22"/>
    </row>
    <row r="2106" spans="2:7">
      <c r="B2106" s="22"/>
      <c r="C2106" s="22"/>
      <c r="D2106" s="22"/>
      <c r="G2106" s="22"/>
    </row>
    <row r="2107" spans="2:7">
      <c r="B2107" s="22"/>
      <c r="C2107" s="22"/>
      <c r="D2107" s="22"/>
      <c r="G2107" s="22"/>
    </row>
    <row r="2108" spans="2:7">
      <c r="B2108" s="22"/>
      <c r="C2108" s="22"/>
      <c r="D2108" s="22"/>
      <c r="G2108" s="22"/>
    </row>
    <row r="2109" spans="2:7">
      <c r="B2109" s="22"/>
      <c r="C2109" s="22"/>
      <c r="D2109" s="22"/>
      <c r="G2109" s="22"/>
    </row>
    <row r="2110" spans="2:7">
      <c r="B2110" s="22"/>
      <c r="C2110" s="22"/>
      <c r="D2110" s="22"/>
      <c r="G2110" s="22"/>
    </row>
    <row r="2111" spans="2:7">
      <c r="B2111" s="22"/>
      <c r="C2111" s="22"/>
      <c r="D2111" s="22"/>
      <c r="G2111" s="22"/>
    </row>
    <row r="2112" spans="2:7">
      <c r="B2112" s="22"/>
      <c r="C2112" s="22"/>
      <c r="D2112" s="22"/>
      <c r="G2112" s="22"/>
    </row>
    <row r="2113" spans="2:7">
      <c r="B2113" s="22"/>
      <c r="C2113" s="22"/>
      <c r="D2113" s="22"/>
      <c r="G2113" s="22"/>
    </row>
    <row r="2114" spans="2:7">
      <c r="B2114" s="22"/>
      <c r="C2114" s="22"/>
      <c r="D2114" s="22"/>
      <c r="G2114" s="22"/>
    </row>
    <row r="2115" spans="2:7">
      <c r="B2115" s="22"/>
      <c r="C2115" s="22"/>
      <c r="D2115" s="22"/>
      <c r="G2115" s="22"/>
    </row>
    <row r="2116" spans="2:7">
      <c r="B2116" s="22"/>
      <c r="C2116" s="22"/>
      <c r="D2116" s="22"/>
      <c r="G2116" s="22"/>
    </row>
    <row r="2117" spans="2:7">
      <c r="B2117" s="22"/>
      <c r="C2117" s="22"/>
      <c r="D2117" s="22"/>
      <c r="G2117" s="22"/>
    </row>
    <row r="2118" spans="2:7">
      <c r="B2118" s="22"/>
      <c r="C2118" s="22"/>
      <c r="D2118" s="22"/>
      <c r="G2118" s="22"/>
    </row>
    <row r="2119" spans="2:7">
      <c r="B2119" s="22"/>
      <c r="C2119" s="22"/>
      <c r="D2119" s="22"/>
      <c r="G2119" s="22"/>
    </row>
    <row r="2120" spans="2:7">
      <c r="B2120" s="22"/>
      <c r="C2120" s="22"/>
      <c r="D2120" s="22"/>
      <c r="G2120" s="22"/>
    </row>
    <row r="2121" spans="2:7">
      <c r="B2121" s="22"/>
      <c r="C2121" s="22"/>
      <c r="D2121" s="22"/>
      <c r="G2121" s="22"/>
    </row>
    <row r="2122" spans="2:7">
      <c r="B2122" s="22"/>
      <c r="C2122" s="22"/>
      <c r="D2122" s="22"/>
      <c r="G2122" s="22"/>
    </row>
    <row r="2123" spans="2:7">
      <c r="B2123" s="22"/>
      <c r="C2123" s="22"/>
      <c r="D2123" s="22"/>
      <c r="G2123" s="22"/>
    </row>
    <row r="2124" spans="2:7">
      <c r="B2124" s="22"/>
      <c r="C2124" s="22"/>
      <c r="D2124" s="22"/>
      <c r="G2124" s="22"/>
    </row>
    <row r="2125" spans="2:7">
      <c r="B2125" s="22"/>
      <c r="C2125" s="22"/>
      <c r="D2125" s="22"/>
      <c r="G2125" s="22"/>
    </row>
    <row r="2126" spans="2:7">
      <c r="B2126" s="22"/>
      <c r="C2126" s="22"/>
      <c r="D2126" s="22"/>
      <c r="G2126" s="22"/>
    </row>
    <row r="2127" spans="2:7">
      <c r="B2127" s="22"/>
      <c r="C2127" s="22"/>
      <c r="D2127" s="22"/>
      <c r="G2127" s="22"/>
    </row>
    <row r="2128" spans="2:7">
      <c r="B2128" s="22"/>
      <c r="C2128" s="22"/>
      <c r="D2128" s="22"/>
      <c r="G2128" s="22"/>
    </row>
    <row r="2129" spans="2:7">
      <c r="B2129" s="22"/>
      <c r="C2129" s="22"/>
      <c r="D2129" s="22"/>
      <c r="G2129" s="22"/>
    </row>
    <row r="2130" spans="2:7">
      <c r="B2130" s="22"/>
      <c r="C2130" s="22"/>
      <c r="D2130" s="22"/>
      <c r="G2130" s="22"/>
    </row>
    <row r="2131" spans="2:7">
      <c r="B2131" s="22"/>
      <c r="C2131" s="22"/>
      <c r="D2131" s="22"/>
      <c r="G2131" s="22"/>
    </row>
    <row r="2132" spans="2:7">
      <c r="B2132" s="22"/>
      <c r="C2132" s="22"/>
      <c r="D2132" s="22"/>
      <c r="G2132" s="22"/>
    </row>
    <row r="2133" spans="2:7">
      <c r="B2133" s="22"/>
      <c r="C2133" s="22"/>
      <c r="D2133" s="22"/>
      <c r="G2133" s="22"/>
    </row>
    <row r="2134" spans="2:7">
      <c r="B2134" s="22"/>
      <c r="C2134" s="22"/>
      <c r="D2134" s="22"/>
      <c r="G2134" s="22"/>
    </row>
    <row r="2135" spans="2:7">
      <c r="B2135" s="22"/>
      <c r="C2135" s="22"/>
      <c r="D2135" s="22"/>
      <c r="G2135" s="22"/>
    </row>
    <row r="2136" spans="2:7">
      <c r="B2136" s="22"/>
      <c r="C2136" s="22"/>
      <c r="D2136" s="22"/>
      <c r="G2136" s="22"/>
    </row>
    <row r="2137" spans="2:7">
      <c r="B2137" s="22"/>
      <c r="C2137" s="22"/>
      <c r="D2137" s="22"/>
      <c r="G2137" s="22"/>
    </row>
    <row r="2138" spans="2:7">
      <c r="B2138" s="22"/>
      <c r="C2138" s="22"/>
      <c r="D2138" s="22"/>
      <c r="G2138" s="22"/>
    </row>
    <row r="2139" spans="2:7">
      <c r="B2139" s="22"/>
      <c r="C2139" s="22"/>
      <c r="D2139" s="22"/>
      <c r="G2139" s="22"/>
    </row>
    <row r="2140" spans="2:7">
      <c r="B2140" s="22"/>
      <c r="C2140" s="22"/>
      <c r="D2140" s="22"/>
      <c r="G2140" s="22"/>
    </row>
    <row r="2141" spans="2:7">
      <c r="B2141" s="22"/>
      <c r="C2141" s="22"/>
      <c r="D2141" s="22"/>
      <c r="G2141" s="22"/>
    </row>
    <row r="2142" spans="2:7">
      <c r="B2142" s="22"/>
      <c r="C2142" s="22"/>
      <c r="D2142" s="22"/>
      <c r="G2142" s="22"/>
    </row>
    <row r="2143" spans="2:7">
      <c r="B2143" s="22"/>
      <c r="C2143" s="22"/>
      <c r="D2143" s="22"/>
      <c r="G2143" s="22"/>
    </row>
    <row r="2144" spans="2:7">
      <c r="B2144" s="22"/>
      <c r="C2144" s="22"/>
      <c r="D2144" s="22"/>
      <c r="G2144" s="22"/>
    </row>
    <row r="2145" spans="2:7">
      <c r="B2145" s="22"/>
      <c r="C2145" s="22"/>
      <c r="D2145" s="22"/>
      <c r="G2145" s="22"/>
    </row>
    <row r="2146" spans="2:7">
      <c r="B2146" s="22"/>
      <c r="C2146" s="22"/>
      <c r="D2146" s="22"/>
      <c r="G2146" s="22"/>
    </row>
    <row r="2147" spans="2:7">
      <c r="B2147" s="22"/>
      <c r="C2147" s="22"/>
      <c r="D2147" s="22"/>
      <c r="G2147" s="22"/>
    </row>
    <row r="2148" spans="2:7">
      <c r="B2148" s="22"/>
      <c r="C2148" s="22"/>
      <c r="D2148" s="22"/>
      <c r="G2148" s="22"/>
    </row>
    <row r="2149" spans="2:7">
      <c r="B2149" s="22"/>
      <c r="C2149" s="22"/>
      <c r="D2149" s="22"/>
      <c r="G2149" s="22"/>
    </row>
    <row r="2150" spans="2:7">
      <c r="B2150" s="22"/>
      <c r="C2150" s="22"/>
      <c r="D2150" s="22"/>
      <c r="G2150" s="22"/>
    </row>
    <row r="2151" spans="2:7">
      <c r="B2151" s="22"/>
      <c r="C2151" s="22"/>
      <c r="D2151" s="22"/>
      <c r="G2151" s="22"/>
    </row>
    <row r="2152" spans="2:7">
      <c r="B2152" s="22"/>
      <c r="C2152" s="22"/>
      <c r="D2152" s="22"/>
      <c r="G2152" s="22"/>
    </row>
    <row r="2153" spans="2:7">
      <c r="B2153" s="22"/>
      <c r="C2153" s="22"/>
      <c r="D2153" s="22"/>
      <c r="G2153" s="22"/>
    </row>
    <row r="2154" spans="2:7">
      <c r="B2154" s="22"/>
      <c r="C2154" s="22"/>
      <c r="D2154" s="22"/>
      <c r="G2154" s="22"/>
    </row>
    <row r="2155" spans="2:7">
      <c r="B2155" s="22"/>
      <c r="C2155" s="22"/>
      <c r="D2155" s="22"/>
      <c r="G2155" s="22"/>
    </row>
    <row r="2156" spans="2:7">
      <c r="B2156" s="22"/>
      <c r="C2156" s="22"/>
      <c r="D2156" s="22"/>
      <c r="G2156" s="22"/>
    </row>
    <row r="2157" spans="2:7">
      <c r="B2157" s="22"/>
      <c r="C2157" s="22"/>
      <c r="D2157" s="22"/>
      <c r="G2157" s="22"/>
    </row>
    <row r="2158" spans="2:7">
      <c r="B2158" s="22"/>
      <c r="C2158" s="22"/>
      <c r="D2158" s="22"/>
      <c r="G2158" s="22"/>
    </row>
    <row r="2159" spans="2:7">
      <c r="B2159" s="22"/>
      <c r="C2159" s="22"/>
      <c r="D2159" s="22"/>
      <c r="G2159" s="22"/>
    </row>
    <row r="2160" spans="2:7">
      <c r="B2160" s="22"/>
      <c r="C2160" s="22"/>
      <c r="D2160" s="22"/>
      <c r="G2160" s="22"/>
    </row>
    <row r="2161" spans="2:7">
      <c r="B2161" s="22"/>
      <c r="C2161" s="22"/>
      <c r="D2161" s="22"/>
      <c r="G2161" s="22"/>
    </row>
    <row r="2162" spans="2:7">
      <c r="B2162" s="22"/>
      <c r="C2162" s="22"/>
      <c r="D2162" s="22"/>
      <c r="G2162" s="22"/>
    </row>
    <row r="2163" spans="2:7">
      <c r="B2163" s="22"/>
      <c r="C2163" s="22"/>
      <c r="D2163" s="22"/>
      <c r="G2163" s="22"/>
    </row>
    <row r="2164" spans="2:7">
      <c r="B2164" s="22"/>
      <c r="C2164" s="22"/>
      <c r="D2164" s="22"/>
      <c r="G2164" s="22"/>
    </row>
    <row r="2165" spans="2:7">
      <c r="B2165" s="22"/>
      <c r="C2165" s="22"/>
      <c r="D2165" s="22"/>
      <c r="G2165" s="22"/>
    </row>
    <row r="2166" spans="2:7">
      <c r="B2166" s="22"/>
      <c r="C2166" s="22"/>
      <c r="D2166" s="22"/>
      <c r="G2166" s="22"/>
    </row>
    <row r="2167" spans="2:7">
      <c r="B2167" s="22"/>
      <c r="C2167" s="22"/>
      <c r="D2167" s="22"/>
      <c r="G2167" s="22"/>
    </row>
    <row r="2168" spans="2:7">
      <c r="B2168" s="22"/>
      <c r="C2168" s="22"/>
      <c r="D2168" s="22"/>
      <c r="G2168" s="22"/>
    </row>
    <row r="2169" spans="2:7">
      <c r="B2169" s="22"/>
      <c r="C2169" s="22"/>
      <c r="D2169" s="22"/>
      <c r="G2169" s="22"/>
    </row>
    <row r="2170" spans="2:7">
      <c r="B2170" s="22"/>
      <c r="C2170" s="22"/>
      <c r="D2170" s="22"/>
      <c r="G2170" s="22"/>
    </row>
    <row r="2171" spans="2:7">
      <c r="B2171" s="22"/>
      <c r="C2171" s="22"/>
      <c r="D2171" s="22"/>
      <c r="G2171" s="22"/>
    </row>
    <row r="2172" spans="2:7">
      <c r="B2172" s="22"/>
      <c r="C2172" s="22"/>
      <c r="D2172" s="22"/>
      <c r="G2172" s="22"/>
    </row>
    <row r="2173" spans="2:7">
      <c r="B2173" s="22"/>
      <c r="C2173" s="22"/>
      <c r="D2173" s="22"/>
      <c r="G2173" s="22"/>
    </row>
    <row r="2174" spans="2:7">
      <c r="B2174" s="22"/>
      <c r="C2174" s="22"/>
      <c r="D2174" s="22"/>
      <c r="G2174" s="22"/>
    </row>
    <row r="2175" spans="2:7">
      <c r="B2175" s="22"/>
      <c r="C2175" s="22"/>
      <c r="D2175" s="22"/>
      <c r="G2175" s="22"/>
    </row>
    <row r="2176" spans="2:7">
      <c r="B2176" s="22"/>
      <c r="C2176" s="22"/>
      <c r="D2176" s="22"/>
      <c r="G2176" s="22"/>
    </row>
    <row r="2177" spans="2:7">
      <c r="B2177" s="22"/>
      <c r="C2177" s="22"/>
      <c r="D2177" s="22"/>
      <c r="G2177" s="22"/>
    </row>
    <row r="2178" spans="2:7">
      <c r="B2178" s="22"/>
      <c r="C2178" s="22"/>
      <c r="D2178" s="22"/>
      <c r="G2178" s="22"/>
    </row>
    <row r="2179" spans="2:7">
      <c r="B2179" s="22"/>
      <c r="C2179" s="22"/>
      <c r="D2179" s="22"/>
      <c r="G2179" s="22"/>
    </row>
    <row r="2180" spans="2:7">
      <c r="B2180" s="22"/>
      <c r="C2180" s="22"/>
      <c r="D2180" s="22"/>
      <c r="G2180" s="22"/>
    </row>
    <row r="2181" spans="2:7">
      <c r="B2181" s="22"/>
      <c r="C2181" s="22"/>
      <c r="D2181" s="22"/>
      <c r="G2181" s="22"/>
    </row>
    <row r="2182" spans="2:7">
      <c r="B2182" s="22"/>
      <c r="C2182" s="22"/>
      <c r="D2182" s="22"/>
      <c r="G2182" s="22"/>
    </row>
    <row r="2183" spans="2:7">
      <c r="B2183" s="22"/>
      <c r="C2183" s="22"/>
      <c r="D2183" s="22"/>
      <c r="G2183" s="22"/>
    </row>
    <row r="2184" spans="2:7">
      <c r="B2184" s="22"/>
      <c r="C2184" s="22"/>
      <c r="D2184" s="22"/>
      <c r="G2184" s="22"/>
    </row>
    <row r="2185" spans="2:7">
      <c r="B2185" s="22"/>
      <c r="C2185" s="22"/>
      <c r="D2185" s="22"/>
      <c r="G2185" s="22"/>
    </row>
    <row r="2186" spans="2:7">
      <c r="B2186" s="22"/>
      <c r="C2186" s="22"/>
      <c r="D2186" s="22"/>
      <c r="G2186" s="22"/>
    </row>
    <row r="2187" spans="2:7">
      <c r="B2187" s="22"/>
      <c r="C2187" s="22"/>
      <c r="D2187" s="22"/>
      <c r="G2187" s="22"/>
    </row>
    <row r="2188" spans="2:7">
      <c r="B2188" s="22"/>
      <c r="C2188" s="22"/>
      <c r="D2188" s="22"/>
      <c r="G2188" s="22"/>
    </row>
    <row r="2189" spans="2:7">
      <c r="B2189" s="22"/>
      <c r="C2189" s="22"/>
      <c r="D2189" s="22"/>
      <c r="G2189" s="22"/>
    </row>
    <row r="2190" spans="2:7">
      <c r="B2190" s="22"/>
      <c r="C2190" s="22"/>
      <c r="D2190" s="22"/>
      <c r="G2190" s="22"/>
    </row>
    <row r="2191" spans="2:7">
      <c r="B2191" s="22"/>
      <c r="C2191" s="22"/>
      <c r="D2191" s="22"/>
      <c r="G2191" s="22"/>
    </row>
    <row r="2192" spans="2:7">
      <c r="B2192" s="22"/>
      <c r="C2192" s="22"/>
      <c r="D2192" s="22"/>
      <c r="G2192" s="22"/>
    </row>
    <row r="2193" spans="2:7">
      <c r="B2193" s="22"/>
      <c r="C2193" s="22"/>
      <c r="D2193" s="22"/>
      <c r="G2193" s="22"/>
    </row>
    <row r="2194" spans="2:7">
      <c r="B2194" s="22"/>
      <c r="C2194" s="22"/>
      <c r="D2194" s="22"/>
      <c r="G2194" s="22"/>
    </row>
    <row r="2195" spans="2:7">
      <c r="B2195" s="22"/>
      <c r="C2195" s="22"/>
      <c r="D2195" s="22"/>
      <c r="G2195" s="22"/>
    </row>
    <row r="2196" spans="2:7">
      <c r="B2196" s="22"/>
      <c r="C2196" s="22"/>
      <c r="D2196" s="22"/>
      <c r="G2196" s="22"/>
    </row>
    <row r="2197" spans="2:7">
      <c r="B2197" s="22"/>
      <c r="C2197" s="22"/>
      <c r="D2197" s="22"/>
      <c r="G2197" s="22"/>
    </row>
    <row r="2198" spans="2:7">
      <c r="B2198" s="22"/>
      <c r="C2198" s="22"/>
      <c r="D2198" s="22"/>
      <c r="G2198" s="22"/>
    </row>
    <row r="2199" spans="2:7">
      <c r="B2199" s="22"/>
      <c r="C2199" s="22"/>
      <c r="D2199" s="22"/>
      <c r="G2199" s="22"/>
    </row>
    <row r="2200" spans="2:7">
      <c r="B2200" s="22"/>
      <c r="C2200" s="22"/>
      <c r="D2200" s="22"/>
      <c r="G2200" s="22"/>
    </row>
    <row r="2201" spans="2:7">
      <c r="B2201" s="22"/>
      <c r="C2201" s="22"/>
      <c r="D2201" s="22"/>
      <c r="G2201" s="22"/>
    </row>
    <row r="2202" spans="2:7">
      <c r="B2202" s="22"/>
      <c r="C2202" s="22"/>
      <c r="D2202" s="22"/>
      <c r="G2202" s="22"/>
    </row>
    <row r="2203" spans="2:7">
      <c r="B2203" s="22"/>
      <c r="C2203" s="22"/>
      <c r="D2203" s="22"/>
      <c r="G2203" s="22"/>
    </row>
    <row r="2204" spans="2:7">
      <c r="B2204" s="22"/>
      <c r="C2204" s="22"/>
      <c r="D2204" s="22"/>
      <c r="G2204" s="22"/>
    </row>
    <row r="2205" spans="2:7">
      <c r="B2205" s="22"/>
      <c r="C2205" s="22"/>
      <c r="D2205" s="22"/>
      <c r="G2205" s="22"/>
    </row>
    <row r="2206" spans="2:7">
      <c r="B2206" s="22"/>
      <c r="C2206" s="22"/>
      <c r="D2206" s="22"/>
      <c r="G2206" s="22"/>
    </row>
    <row r="2207" spans="2:7">
      <c r="B2207" s="22"/>
      <c r="C2207" s="22"/>
      <c r="D2207" s="22"/>
      <c r="G2207" s="22"/>
    </row>
    <row r="2208" spans="2:7">
      <c r="B2208" s="22"/>
      <c r="C2208" s="22"/>
      <c r="D2208" s="22"/>
      <c r="G2208" s="22"/>
    </row>
    <row r="2209" spans="2:7">
      <c r="B2209" s="22"/>
      <c r="C2209" s="22"/>
      <c r="D2209" s="22"/>
      <c r="G2209" s="22"/>
    </row>
    <row r="2210" spans="2:7">
      <c r="B2210" s="22"/>
      <c r="C2210" s="22"/>
      <c r="D2210" s="22"/>
      <c r="G2210" s="22"/>
    </row>
    <row r="2211" spans="2:7">
      <c r="B2211" s="22"/>
      <c r="C2211" s="22"/>
      <c r="D2211" s="22"/>
      <c r="G2211" s="22"/>
    </row>
    <row r="2212" spans="2:7">
      <c r="B2212" s="22"/>
      <c r="C2212" s="22"/>
      <c r="D2212" s="22"/>
      <c r="G2212" s="22"/>
    </row>
    <row r="2213" spans="2:7">
      <c r="B2213" s="22"/>
      <c r="C2213" s="22"/>
      <c r="D2213" s="22"/>
      <c r="G2213" s="22"/>
    </row>
    <row r="2214" spans="2:7">
      <c r="B2214" s="22"/>
      <c r="C2214" s="22"/>
      <c r="D2214" s="22"/>
      <c r="G2214" s="22"/>
    </row>
    <row r="2215" spans="2:7">
      <c r="B2215" s="22"/>
      <c r="C2215" s="22"/>
      <c r="D2215" s="22"/>
      <c r="G2215" s="22"/>
    </row>
    <row r="2216" spans="2:7">
      <c r="B2216" s="22"/>
      <c r="C2216" s="22"/>
      <c r="D2216" s="22"/>
      <c r="G2216" s="22"/>
    </row>
    <row r="2217" spans="2:7">
      <c r="B2217" s="22"/>
      <c r="C2217" s="22"/>
      <c r="D2217" s="22"/>
      <c r="G2217" s="22"/>
    </row>
    <row r="2218" spans="2:7">
      <c r="B2218" s="22"/>
      <c r="C2218" s="22"/>
      <c r="D2218" s="22"/>
      <c r="G2218" s="22"/>
    </row>
    <row r="2219" spans="2:7">
      <c r="B2219" s="22"/>
      <c r="C2219" s="22"/>
      <c r="D2219" s="22"/>
      <c r="G2219" s="22"/>
    </row>
    <row r="2220" spans="2:7">
      <c r="B2220" s="22"/>
      <c r="C2220" s="22"/>
      <c r="D2220" s="22"/>
      <c r="G2220" s="22"/>
    </row>
    <row r="2221" spans="2:7">
      <c r="B2221" s="22"/>
      <c r="C2221" s="22"/>
      <c r="D2221" s="22"/>
      <c r="G2221" s="22"/>
    </row>
    <row r="2222" spans="2:7">
      <c r="B2222" s="22"/>
      <c r="C2222" s="22"/>
      <c r="D2222" s="22"/>
      <c r="G2222" s="22"/>
    </row>
    <row r="2223" spans="2:7">
      <c r="B2223" s="22"/>
      <c r="C2223" s="22"/>
      <c r="D2223" s="22"/>
      <c r="G2223" s="22"/>
    </row>
    <row r="2224" spans="2:7">
      <c r="B2224" s="22"/>
      <c r="C2224" s="22"/>
      <c r="D2224" s="22"/>
      <c r="G2224" s="22"/>
    </row>
    <row r="2225" spans="2:7">
      <c r="B2225" s="22"/>
      <c r="C2225" s="22"/>
      <c r="D2225" s="22"/>
      <c r="G2225" s="22"/>
    </row>
    <row r="2226" spans="2:7">
      <c r="B2226" s="22"/>
      <c r="C2226" s="22"/>
      <c r="D2226" s="22"/>
      <c r="G2226" s="22"/>
    </row>
    <row r="2227" spans="2:7">
      <c r="B2227" s="22"/>
      <c r="C2227" s="22"/>
      <c r="D2227" s="22"/>
      <c r="G2227" s="22"/>
    </row>
    <row r="2228" spans="2:7">
      <c r="B2228" s="22"/>
      <c r="C2228" s="22"/>
      <c r="D2228" s="22"/>
      <c r="G2228" s="22"/>
    </row>
    <row r="2229" spans="2:7">
      <c r="B2229" s="22"/>
      <c r="C2229" s="22"/>
      <c r="D2229" s="22"/>
      <c r="G2229" s="22"/>
    </row>
    <row r="2230" spans="2:7">
      <c r="B2230" s="22"/>
      <c r="C2230" s="22"/>
      <c r="D2230" s="22"/>
      <c r="G2230" s="22"/>
    </row>
    <row r="2231" spans="2:7">
      <c r="B2231" s="22"/>
      <c r="C2231" s="22"/>
      <c r="D2231" s="22"/>
      <c r="G2231" s="22"/>
    </row>
    <row r="2232" spans="2:7">
      <c r="B2232" s="22"/>
      <c r="C2232" s="22"/>
      <c r="D2232" s="22"/>
      <c r="G2232" s="22"/>
    </row>
    <row r="2233" spans="2:7">
      <c r="B2233" s="22"/>
      <c r="C2233" s="22"/>
      <c r="D2233" s="22"/>
      <c r="G2233" s="22"/>
    </row>
    <row r="2234" spans="2:7">
      <c r="B2234" s="22"/>
      <c r="C2234" s="22"/>
      <c r="D2234" s="22"/>
      <c r="G2234" s="22"/>
    </row>
    <row r="2235" spans="2:7">
      <c r="B2235" s="22"/>
      <c r="C2235" s="22"/>
      <c r="D2235" s="22"/>
      <c r="G2235" s="22"/>
    </row>
    <row r="2236" spans="2:7">
      <c r="B2236" s="22"/>
      <c r="C2236" s="22"/>
      <c r="D2236" s="22"/>
      <c r="G2236" s="22"/>
    </row>
    <row r="2237" spans="2:7">
      <c r="B2237" s="22"/>
      <c r="C2237" s="22"/>
      <c r="D2237" s="22"/>
      <c r="G2237" s="22"/>
    </row>
    <row r="2238" spans="2:7">
      <c r="B2238" s="22"/>
      <c r="C2238" s="22"/>
      <c r="D2238" s="22"/>
      <c r="G2238" s="22"/>
    </row>
    <row r="2239" spans="2:7">
      <c r="B2239" s="22"/>
      <c r="C2239" s="22"/>
      <c r="D2239" s="22"/>
      <c r="G2239" s="22"/>
    </row>
    <row r="2240" spans="2:7">
      <c r="B2240" s="22"/>
      <c r="C2240" s="22"/>
      <c r="D2240" s="22"/>
      <c r="G2240" s="22"/>
    </row>
    <row r="2241" spans="2:7">
      <c r="B2241" s="22"/>
      <c r="C2241" s="22"/>
      <c r="D2241" s="22"/>
      <c r="G2241" s="22"/>
    </row>
    <row r="2242" spans="2:7">
      <c r="B2242" s="22"/>
      <c r="C2242" s="22"/>
      <c r="D2242" s="22"/>
      <c r="G2242" s="22"/>
    </row>
    <row r="2243" spans="2:7">
      <c r="B2243" s="22"/>
      <c r="C2243" s="22"/>
      <c r="D2243" s="22"/>
      <c r="G2243" s="22"/>
    </row>
    <row r="2244" spans="2:7">
      <c r="B2244" s="22"/>
      <c r="C2244" s="22"/>
      <c r="D2244" s="22"/>
      <c r="G2244" s="22"/>
    </row>
    <row r="2245" spans="2:7">
      <c r="B2245" s="22"/>
      <c r="C2245" s="22"/>
      <c r="D2245" s="22"/>
      <c r="G2245" s="22"/>
    </row>
    <row r="2246" spans="2:7">
      <c r="B2246" s="22"/>
      <c r="C2246" s="22"/>
      <c r="D2246" s="22"/>
      <c r="G2246" s="22"/>
    </row>
    <row r="2247" spans="2:7">
      <c r="B2247" s="22"/>
      <c r="C2247" s="22"/>
      <c r="D2247" s="22"/>
      <c r="G2247" s="22"/>
    </row>
    <row r="2248" spans="2:7">
      <c r="B2248" s="22"/>
      <c r="C2248" s="22"/>
      <c r="D2248" s="22"/>
      <c r="G2248" s="22"/>
    </row>
    <row r="2249" spans="2:7">
      <c r="B2249" s="22"/>
      <c r="C2249" s="22"/>
      <c r="D2249" s="22"/>
      <c r="G2249" s="22"/>
    </row>
    <row r="2250" spans="2:7">
      <c r="B2250" s="22"/>
      <c r="C2250" s="22"/>
      <c r="D2250" s="22"/>
      <c r="G2250" s="22"/>
    </row>
    <row r="2251" spans="2:7">
      <c r="B2251" s="22"/>
      <c r="C2251" s="22"/>
      <c r="D2251" s="22"/>
      <c r="G2251" s="22"/>
    </row>
    <row r="2252" spans="2:7">
      <c r="B2252" s="22"/>
      <c r="C2252" s="22"/>
      <c r="D2252" s="22"/>
      <c r="G2252" s="22"/>
    </row>
    <row r="2253" spans="2:7">
      <c r="B2253" s="22"/>
      <c r="C2253" s="22"/>
      <c r="D2253" s="22"/>
      <c r="G2253" s="22"/>
    </row>
    <row r="2254" spans="2:7">
      <c r="B2254" s="22"/>
      <c r="C2254" s="22"/>
      <c r="D2254" s="22"/>
      <c r="G2254" s="22"/>
    </row>
    <row r="2255" spans="2:7">
      <c r="B2255" s="22"/>
      <c r="C2255" s="22"/>
      <c r="D2255" s="22"/>
      <c r="G2255" s="22"/>
    </row>
    <row r="2256" spans="2:7">
      <c r="B2256" s="22"/>
      <c r="C2256" s="22"/>
      <c r="D2256" s="22"/>
      <c r="G2256" s="22"/>
    </row>
    <row r="2257" spans="2:7">
      <c r="B2257" s="22"/>
      <c r="C2257" s="22"/>
      <c r="D2257" s="22"/>
      <c r="G2257" s="22"/>
    </row>
    <row r="2258" spans="2:7">
      <c r="B2258" s="22"/>
      <c r="C2258" s="22"/>
      <c r="D2258" s="22"/>
      <c r="G2258" s="22"/>
    </row>
    <row r="2259" spans="2:7">
      <c r="B2259" s="22"/>
      <c r="C2259" s="22"/>
      <c r="D2259" s="22"/>
      <c r="G2259" s="22"/>
    </row>
    <row r="2260" spans="2:7">
      <c r="B2260" s="22"/>
      <c r="C2260" s="22"/>
      <c r="D2260" s="22"/>
      <c r="G2260" s="22"/>
    </row>
    <row r="2261" spans="2:7">
      <c r="B2261" s="22"/>
      <c r="C2261" s="22"/>
      <c r="D2261" s="22"/>
      <c r="G2261" s="22"/>
    </row>
    <row r="2262" spans="2:7">
      <c r="B2262" s="22"/>
      <c r="C2262" s="22"/>
      <c r="D2262" s="22"/>
      <c r="G2262" s="22"/>
    </row>
    <row r="2263" spans="2:7">
      <c r="B2263" s="22"/>
      <c r="C2263" s="22"/>
      <c r="D2263" s="22"/>
      <c r="G2263" s="22"/>
    </row>
    <row r="2264" spans="2:7">
      <c r="B2264" s="22"/>
      <c r="C2264" s="22"/>
      <c r="D2264" s="22"/>
      <c r="G2264" s="22"/>
    </row>
    <row r="2265" spans="2:7">
      <c r="B2265" s="22"/>
      <c r="C2265" s="22"/>
      <c r="D2265" s="22"/>
      <c r="G2265" s="22"/>
    </row>
    <row r="2266" spans="2:7">
      <c r="B2266" s="22"/>
      <c r="C2266" s="22"/>
      <c r="D2266" s="22"/>
      <c r="G2266" s="22"/>
    </row>
    <row r="2267" spans="2:7">
      <c r="B2267" s="22"/>
      <c r="C2267" s="22"/>
      <c r="D2267" s="22"/>
      <c r="G2267" s="22"/>
    </row>
    <row r="2268" spans="2:7">
      <c r="B2268" s="22"/>
      <c r="C2268" s="22"/>
      <c r="D2268" s="22"/>
      <c r="G2268" s="22"/>
    </row>
    <row r="2269" spans="2:7">
      <c r="B2269" s="22"/>
      <c r="C2269" s="22"/>
      <c r="D2269" s="22"/>
      <c r="G2269" s="22"/>
    </row>
    <row r="2270" spans="2:7">
      <c r="B2270" s="22"/>
      <c r="C2270" s="22"/>
      <c r="D2270" s="22"/>
      <c r="G2270" s="22"/>
    </row>
    <row r="2271" spans="2:7">
      <c r="B2271" s="22"/>
      <c r="C2271" s="22"/>
      <c r="D2271" s="22"/>
      <c r="G2271" s="22"/>
    </row>
    <row r="2272" spans="2:7">
      <c r="B2272" s="22"/>
      <c r="C2272" s="22"/>
      <c r="D2272" s="22"/>
      <c r="G2272" s="22"/>
    </row>
    <row r="2273" spans="2:7">
      <c r="B2273" s="22"/>
      <c r="C2273" s="22"/>
      <c r="D2273" s="22"/>
      <c r="G2273" s="22"/>
    </row>
    <row r="2274" spans="2:7">
      <c r="B2274" s="22"/>
      <c r="C2274" s="22"/>
      <c r="D2274" s="22"/>
      <c r="G2274" s="22"/>
    </row>
    <row r="2275" spans="2:7">
      <c r="B2275" s="22"/>
      <c r="C2275" s="22"/>
      <c r="D2275" s="22"/>
      <c r="G2275" s="22"/>
    </row>
    <row r="2276" spans="2:7">
      <c r="B2276" s="22"/>
      <c r="C2276" s="22"/>
      <c r="D2276" s="22"/>
      <c r="G2276" s="22"/>
    </row>
    <row r="2277" spans="2:7">
      <c r="B2277" s="22"/>
      <c r="C2277" s="22"/>
      <c r="D2277" s="22"/>
      <c r="G2277" s="22"/>
    </row>
    <row r="2278" spans="2:7">
      <c r="B2278" s="22"/>
      <c r="C2278" s="22"/>
      <c r="D2278" s="22"/>
      <c r="G2278" s="22"/>
    </row>
    <row r="2279" spans="2:7">
      <c r="B2279" s="22"/>
      <c r="C2279" s="22"/>
      <c r="D2279" s="22"/>
      <c r="G2279" s="22"/>
    </row>
    <row r="2280" spans="2:7">
      <c r="B2280" s="22"/>
      <c r="C2280" s="22"/>
      <c r="D2280" s="22"/>
      <c r="G2280" s="22"/>
    </row>
    <row r="2281" spans="2:7">
      <c r="B2281" s="22"/>
      <c r="C2281" s="22"/>
      <c r="D2281" s="22"/>
      <c r="G2281" s="22"/>
    </row>
    <row r="2282" spans="2:7">
      <c r="B2282" s="22"/>
      <c r="C2282" s="22"/>
      <c r="D2282" s="22"/>
      <c r="G2282" s="22"/>
    </row>
    <row r="2283" spans="2:7">
      <c r="B2283" s="22"/>
      <c r="C2283" s="22"/>
      <c r="D2283" s="22"/>
      <c r="G2283" s="22"/>
    </row>
    <row r="2284" spans="2:7">
      <c r="B2284" s="22"/>
      <c r="C2284" s="22"/>
      <c r="D2284" s="22"/>
      <c r="G2284" s="22"/>
    </row>
    <row r="2285" spans="2:7">
      <c r="B2285" s="22"/>
      <c r="C2285" s="22"/>
      <c r="D2285" s="22"/>
      <c r="G2285" s="22"/>
    </row>
    <row r="2286" spans="2:7">
      <c r="B2286" s="22"/>
      <c r="C2286" s="22"/>
      <c r="D2286" s="22"/>
      <c r="G2286" s="22"/>
    </row>
    <row r="2287" spans="2:7">
      <c r="B2287" s="22"/>
      <c r="C2287" s="22"/>
      <c r="D2287" s="22"/>
      <c r="G2287" s="22"/>
    </row>
    <row r="2288" spans="2:7">
      <c r="B2288" s="22"/>
      <c r="C2288" s="22"/>
      <c r="D2288" s="22"/>
      <c r="G2288" s="22"/>
    </row>
    <row r="2289" spans="2:7">
      <c r="B2289" s="22"/>
      <c r="C2289" s="22"/>
      <c r="D2289" s="22"/>
      <c r="G2289" s="22"/>
    </row>
    <row r="2290" spans="2:7">
      <c r="B2290" s="22"/>
      <c r="C2290" s="22"/>
      <c r="D2290" s="22"/>
      <c r="G2290" s="22"/>
    </row>
    <row r="2291" spans="2:7">
      <c r="B2291" s="22"/>
      <c r="C2291" s="22"/>
      <c r="D2291" s="22"/>
      <c r="G2291" s="22"/>
    </row>
    <row r="2292" spans="2:7">
      <c r="B2292" s="22"/>
      <c r="C2292" s="22"/>
      <c r="D2292" s="22"/>
      <c r="G2292" s="22"/>
    </row>
    <row r="2293" spans="2:7">
      <c r="B2293" s="22"/>
      <c r="C2293" s="22"/>
      <c r="D2293" s="22"/>
      <c r="G2293" s="22"/>
    </row>
    <row r="2294" spans="2:7">
      <c r="B2294" s="22"/>
      <c r="C2294" s="22"/>
      <c r="D2294" s="22"/>
      <c r="G2294" s="22"/>
    </row>
    <row r="2295" spans="2:7">
      <c r="B2295" s="22"/>
      <c r="C2295" s="22"/>
      <c r="D2295" s="22"/>
      <c r="G2295" s="22"/>
    </row>
    <row r="2296" spans="2:7">
      <c r="B2296" s="22"/>
      <c r="C2296" s="22"/>
      <c r="D2296" s="22"/>
      <c r="G2296" s="22"/>
    </row>
    <row r="2297" spans="2:7">
      <c r="B2297" s="22"/>
      <c r="C2297" s="22"/>
      <c r="D2297" s="22"/>
      <c r="G2297" s="22"/>
    </row>
    <row r="2298" spans="2:7">
      <c r="B2298" s="22"/>
      <c r="C2298" s="22"/>
      <c r="D2298" s="22"/>
      <c r="G2298" s="22"/>
    </row>
    <row r="2299" spans="2:7">
      <c r="B2299" s="22"/>
      <c r="C2299" s="22"/>
      <c r="D2299" s="22"/>
      <c r="G2299" s="22"/>
    </row>
    <row r="2300" spans="2:7">
      <c r="B2300" s="22"/>
      <c r="C2300" s="22"/>
      <c r="D2300" s="22"/>
      <c r="G2300" s="22"/>
    </row>
    <row r="2301" spans="2:7">
      <c r="B2301" s="22"/>
      <c r="C2301" s="22"/>
      <c r="D2301" s="22"/>
      <c r="G2301" s="22"/>
    </row>
    <row r="2302" spans="2:7">
      <c r="B2302" s="22"/>
      <c r="C2302" s="22"/>
      <c r="D2302" s="22"/>
      <c r="G2302" s="22"/>
    </row>
    <row r="2303" spans="2:7">
      <c r="B2303" s="22"/>
      <c r="C2303" s="22"/>
      <c r="D2303" s="22"/>
      <c r="G2303" s="22"/>
    </row>
    <row r="2304" spans="2:7">
      <c r="B2304" s="22"/>
      <c r="C2304" s="22"/>
      <c r="D2304" s="22"/>
      <c r="G2304" s="22"/>
    </row>
    <row r="2305" spans="2:7">
      <c r="B2305" s="22"/>
      <c r="C2305" s="22"/>
      <c r="D2305" s="22"/>
      <c r="G2305" s="22"/>
    </row>
    <row r="2306" spans="2:7">
      <c r="B2306" s="22"/>
      <c r="C2306" s="22"/>
      <c r="D2306" s="22"/>
      <c r="G2306" s="22"/>
    </row>
    <row r="2307" spans="2:7">
      <c r="B2307" s="22"/>
      <c r="C2307" s="22"/>
      <c r="D2307" s="22"/>
      <c r="G2307" s="22"/>
    </row>
    <row r="2308" spans="2:7">
      <c r="B2308" s="22"/>
      <c r="C2308" s="22"/>
      <c r="D2308" s="22"/>
      <c r="G2308" s="22"/>
    </row>
    <row r="2309" spans="2:7">
      <c r="B2309" s="22"/>
      <c r="C2309" s="22"/>
      <c r="D2309" s="22"/>
      <c r="G2309" s="22"/>
    </row>
    <row r="2310" spans="2:7">
      <c r="B2310" s="22"/>
      <c r="C2310" s="22"/>
      <c r="D2310" s="22"/>
      <c r="G2310" s="22"/>
    </row>
    <row r="2311" spans="2:7">
      <c r="B2311" s="22"/>
      <c r="C2311" s="22"/>
      <c r="D2311" s="22"/>
      <c r="G2311" s="22"/>
    </row>
    <row r="2312" spans="2:7">
      <c r="B2312" s="22"/>
      <c r="C2312" s="22"/>
      <c r="D2312" s="22"/>
      <c r="G2312" s="22"/>
    </row>
    <row r="2313" spans="2:7">
      <c r="B2313" s="22"/>
      <c r="C2313" s="22"/>
      <c r="D2313" s="22"/>
      <c r="G2313" s="22"/>
    </row>
    <row r="2314" spans="2:7">
      <c r="B2314" s="22"/>
      <c r="C2314" s="22"/>
      <c r="D2314" s="22"/>
      <c r="G2314" s="22"/>
    </row>
    <row r="2315" spans="2:7">
      <c r="B2315" s="22"/>
      <c r="C2315" s="22"/>
      <c r="D2315" s="22"/>
      <c r="G2315" s="22"/>
    </row>
    <row r="2316" spans="2:7">
      <c r="B2316" s="22"/>
      <c r="C2316" s="22"/>
      <c r="D2316" s="22"/>
      <c r="G2316" s="22"/>
    </row>
    <row r="2317" spans="2:7">
      <c r="B2317" s="22"/>
      <c r="C2317" s="22"/>
      <c r="D2317" s="22"/>
      <c r="G2317" s="22"/>
    </row>
    <row r="2318" spans="2:7">
      <c r="B2318" s="22"/>
      <c r="C2318" s="22"/>
      <c r="D2318" s="22"/>
      <c r="G2318" s="22"/>
    </row>
    <row r="2319" spans="2:7">
      <c r="B2319" s="22"/>
      <c r="C2319" s="22"/>
      <c r="D2319" s="22"/>
      <c r="G2319" s="22"/>
    </row>
    <row r="2320" spans="2:7">
      <c r="B2320" s="22"/>
      <c r="C2320" s="22"/>
      <c r="D2320" s="22"/>
      <c r="G2320" s="22"/>
    </row>
    <row r="2321" spans="2:7">
      <c r="B2321" s="22"/>
      <c r="C2321" s="22"/>
      <c r="D2321" s="22"/>
      <c r="G2321" s="22"/>
    </row>
    <row r="2322" spans="2:7">
      <c r="B2322" s="22"/>
      <c r="C2322" s="22"/>
      <c r="D2322" s="22"/>
      <c r="G2322" s="22"/>
    </row>
    <row r="2323" spans="2:7">
      <c r="B2323" s="22"/>
      <c r="C2323" s="22"/>
      <c r="D2323" s="22"/>
      <c r="G2323" s="22"/>
    </row>
    <row r="2324" spans="2:7">
      <c r="B2324" s="22"/>
      <c r="C2324" s="22"/>
      <c r="D2324" s="22"/>
      <c r="G2324" s="22"/>
    </row>
    <row r="2325" spans="2:7">
      <c r="B2325" s="22"/>
      <c r="C2325" s="22"/>
      <c r="D2325" s="22"/>
      <c r="G2325" s="22"/>
    </row>
    <row r="2326" spans="2:7">
      <c r="B2326" s="22"/>
      <c r="C2326" s="22"/>
      <c r="D2326" s="22"/>
      <c r="G2326" s="22"/>
    </row>
    <row r="2327" spans="2:7">
      <c r="B2327" s="22"/>
      <c r="C2327" s="22"/>
      <c r="D2327" s="22"/>
      <c r="G2327" s="22"/>
    </row>
    <row r="2328" spans="2:7">
      <c r="B2328" s="22"/>
      <c r="C2328" s="22"/>
      <c r="D2328" s="22"/>
      <c r="G2328" s="22"/>
    </row>
    <row r="2329" spans="2:7">
      <c r="B2329" s="22"/>
      <c r="C2329" s="22"/>
      <c r="D2329" s="22"/>
      <c r="G2329" s="22"/>
    </row>
    <row r="2330" spans="2:7">
      <c r="B2330" s="22"/>
      <c r="C2330" s="22"/>
      <c r="D2330" s="22"/>
      <c r="G2330" s="22"/>
    </row>
    <row r="2331" spans="2:7">
      <c r="B2331" s="22"/>
      <c r="C2331" s="22"/>
      <c r="D2331" s="22"/>
      <c r="G2331" s="22"/>
    </row>
    <row r="2332" spans="2:7">
      <c r="B2332" s="22"/>
      <c r="C2332" s="22"/>
      <c r="D2332" s="22"/>
      <c r="G2332" s="22"/>
    </row>
    <row r="2333" spans="2:7">
      <c r="B2333" s="22"/>
      <c r="C2333" s="22"/>
      <c r="D2333" s="22"/>
      <c r="G2333" s="22"/>
    </row>
    <row r="2334" spans="2:7">
      <c r="B2334" s="22"/>
      <c r="C2334" s="22"/>
      <c r="D2334" s="22"/>
      <c r="G2334" s="22"/>
    </row>
    <row r="2335" spans="2:7">
      <c r="B2335" s="22"/>
      <c r="C2335" s="22"/>
      <c r="D2335" s="22"/>
      <c r="G2335" s="22"/>
    </row>
    <row r="2336" spans="2:7">
      <c r="B2336" s="22"/>
      <c r="C2336" s="22"/>
      <c r="D2336" s="22"/>
      <c r="G2336" s="22"/>
    </row>
    <row r="2337" spans="2:7">
      <c r="B2337" s="22"/>
      <c r="C2337" s="22"/>
      <c r="D2337" s="22"/>
      <c r="G2337" s="22"/>
    </row>
    <row r="2338" spans="2:7">
      <c r="B2338" s="22"/>
      <c r="C2338" s="22"/>
      <c r="D2338" s="22"/>
      <c r="G2338" s="22"/>
    </row>
    <row r="2339" spans="2:7">
      <c r="B2339" s="22"/>
      <c r="C2339" s="22"/>
      <c r="D2339" s="22"/>
      <c r="G2339" s="22"/>
    </row>
    <row r="2340" spans="2:7">
      <c r="B2340" s="22"/>
      <c r="C2340" s="22"/>
      <c r="D2340" s="22"/>
      <c r="G2340" s="22"/>
    </row>
    <row r="2341" spans="2:7">
      <c r="B2341" s="22"/>
      <c r="C2341" s="22"/>
      <c r="D2341" s="22"/>
      <c r="G2341" s="22"/>
    </row>
    <row r="2342" spans="2:7">
      <c r="B2342" s="22"/>
      <c r="C2342" s="22"/>
      <c r="D2342" s="22"/>
      <c r="G2342" s="22"/>
    </row>
    <row r="2343" spans="2:7">
      <c r="B2343" s="22"/>
      <c r="C2343" s="22"/>
      <c r="D2343" s="22"/>
      <c r="G2343" s="22"/>
    </row>
    <row r="2344" spans="2:7">
      <c r="B2344" s="22"/>
      <c r="C2344" s="22"/>
      <c r="D2344" s="22"/>
      <c r="G2344" s="22"/>
    </row>
    <row r="2345" spans="2:7">
      <c r="B2345" s="22"/>
      <c r="C2345" s="22"/>
      <c r="D2345" s="22"/>
      <c r="G2345" s="22"/>
    </row>
    <row r="2346" spans="2:7">
      <c r="B2346" s="22"/>
      <c r="C2346" s="22"/>
      <c r="D2346" s="22"/>
      <c r="G2346" s="22"/>
    </row>
    <row r="2347" spans="2:7">
      <c r="B2347" s="22"/>
      <c r="C2347" s="22"/>
      <c r="D2347" s="22"/>
      <c r="G2347" s="22"/>
    </row>
    <row r="2348" spans="2:7">
      <c r="B2348" s="22"/>
      <c r="C2348" s="22"/>
      <c r="D2348" s="22"/>
      <c r="G2348" s="22"/>
    </row>
    <row r="2349" spans="2:7">
      <c r="B2349" s="22"/>
      <c r="C2349" s="22"/>
      <c r="D2349" s="22"/>
      <c r="G2349" s="22"/>
    </row>
    <row r="2350" spans="2:7">
      <c r="B2350" s="22"/>
      <c r="C2350" s="22"/>
      <c r="D2350" s="22"/>
      <c r="G2350" s="22"/>
    </row>
    <row r="2351" spans="2:7">
      <c r="B2351" s="22"/>
      <c r="C2351" s="22"/>
      <c r="D2351" s="22"/>
      <c r="G2351" s="22"/>
    </row>
    <row r="2352" spans="2:7">
      <c r="B2352" s="22"/>
      <c r="C2352" s="22"/>
      <c r="D2352" s="22"/>
      <c r="G2352" s="22"/>
    </row>
    <row r="2353" spans="2:7">
      <c r="B2353" s="22"/>
      <c r="C2353" s="22"/>
      <c r="D2353" s="22"/>
      <c r="G2353" s="22"/>
    </row>
    <row r="2354" spans="2:7">
      <c r="B2354" s="22"/>
      <c r="C2354" s="22"/>
      <c r="D2354" s="22"/>
      <c r="G2354" s="22"/>
    </row>
    <row r="2355" spans="2:7">
      <c r="B2355" s="22"/>
      <c r="C2355" s="22"/>
      <c r="D2355" s="22"/>
      <c r="G2355" s="22"/>
    </row>
    <row r="2356" spans="2:7">
      <c r="B2356" s="22"/>
      <c r="C2356" s="22"/>
      <c r="D2356" s="22"/>
      <c r="G2356" s="22"/>
    </row>
    <row r="2357" spans="2:7">
      <c r="B2357" s="22"/>
      <c r="C2357" s="22"/>
      <c r="D2357" s="22"/>
      <c r="G2357" s="22"/>
    </row>
    <row r="2358" spans="2:7">
      <c r="B2358" s="22"/>
      <c r="C2358" s="22"/>
      <c r="D2358" s="22"/>
      <c r="G2358" s="22"/>
    </row>
    <row r="2359" spans="2:7">
      <c r="B2359" s="22"/>
      <c r="C2359" s="22"/>
      <c r="D2359" s="22"/>
      <c r="G2359" s="22"/>
    </row>
    <row r="2360" spans="2:7">
      <c r="B2360" s="22"/>
      <c r="C2360" s="22"/>
      <c r="D2360" s="22"/>
      <c r="G2360" s="22"/>
    </row>
    <row r="2361" spans="2:7">
      <c r="B2361" s="22"/>
      <c r="C2361" s="22"/>
      <c r="D2361" s="22"/>
      <c r="G2361" s="22"/>
    </row>
    <row r="2362" spans="2:7">
      <c r="B2362" s="22"/>
      <c r="C2362" s="22"/>
      <c r="D2362" s="22"/>
      <c r="G2362" s="22"/>
    </row>
    <row r="2363" spans="2:7">
      <c r="B2363" s="22"/>
      <c r="C2363" s="22"/>
      <c r="D2363" s="22"/>
      <c r="G2363" s="22"/>
    </row>
    <row r="2364" spans="2:7">
      <c r="B2364" s="22"/>
      <c r="C2364" s="22"/>
      <c r="D2364" s="22"/>
      <c r="G2364" s="22"/>
    </row>
    <row r="2365" spans="2:7">
      <c r="B2365" s="22"/>
      <c r="C2365" s="22"/>
      <c r="D2365" s="22"/>
      <c r="G2365" s="22"/>
    </row>
    <row r="2366" spans="2:7">
      <c r="B2366" s="22"/>
      <c r="C2366" s="22"/>
      <c r="D2366" s="22"/>
      <c r="G2366" s="22"/>
    </row>
    <row r="2367" spans="2:7">
      <c r="B2367" s="22"/>
      <c r="C2367" s="22"/>
      <c r="D2367" s="22"/>
      <c r="G2367" s="22"/>
    </row>
    <row r="2368" spans="2:7">
      <c r="B2368" s="22"/>
      <c r="C2368" s="22"/>
      <c r="D2368" s="22"/>
      <c r="G2368" s="22"/>
    </row>
    <row r="2369" spans="2:7">
      <c r="B2369" s="22"/>
      <c r="C2369" s="22"/>
      <c r="D2369" s="22"/>
      <c r="G2369" s="22"/>
    </row>
    <row r="2370" spans="2:7">
      <c r="B2370" s="22"/>
      <c r="C2370" s="22"/>
      <c r="D2370" s="22"/>
      <c r="G2370" s="22"/>
    </row>
    <row r="2371" spans="2:7">
      <c r="B2371" s="22"/>
      <c r="C2371" s="22"/>
      <c r="D2371" s="22"/>
      <c r="G2371" s="22"/>
    </row>
    <row r="2372" spans="2:7">
      <c r="B2372" s="22"/>
      <c r="C2372" s="22"/>
      <c r="D2372" s="22"/>
      <c r="G2372" s="22"/>
    </row>
    <row r="2373" spans="2:7">
      <c r="B2373" s="22"/>
      <c r="C2373" s="22"/>
      <c r="D2373" s="22"/>
      <c r="G2373" s="22"/>
    </row>
    <row r="2374" spans="2:7">
      <c r="B2374" s="22"/>
      <c r="C2374" s="22"/>
      <c r="D2374" s="22"/>
      <c r="G2374" s="22"/>
    </row>
    <row r="2375" spans="2:7">
      <c r="B2375" s="22"/>
      <c r="C2375" s="22"/>
      <c r="D2375" s="22"/>
      <c r="G2375" s="22"/>
    </row>
    <row r="2376" spans="2:7">
      <c r="B2376" s="22"/>
      <c r="C2376" s="22"/>
      <c r="D2376" s="22"/>
      <c r="G2376" s="22"/>
    </row>
    <row r="2377" spans="2:7">
      <c r="B2377" s="22"/>
      <c r="C2377" s="22"/>
      <c r="D2377" s="22"/>
      <c r="G2377" s="22"/>
    </row>
    <row r="2378" spans="2:7">
      <c r="B2378" s="22"/>
      <c r="C2378" s="22"/>
      <c r="D2378" s="22"/>
      <c r="G2378" s="22"/>
    </row>
    <row r="2379" spans="2:7">
      <c r="B2379" s="22"/>
      <c r="C2379" s="22"/>
      <c r="D2379" s="22"/>
      <c r="G2379" s="22"/>
    </row>
    <row r="2380" spans="2:7">
      <c r="B2380" s="22"/>
      <c r="C2380" s="22"/>
      <c r="D2380" s="22"/>
      <c r="G2380" s="22"/>
    </row>
    <row r="2381" spans="2:7">
      <c r="B2381" s="22"/>
      <c r="C2381" s="22"/>
      <c r="D2381" s="22"/>
      <c r="G2381" s="22"/>
    </row>
    <row r="2382" spans="2:7">
      <c r="B2382" s="22"/>
      <c r="C2382" s="22"/>
      <c r="D2382" s="22"/>
      <c r="G2382" s="22"/>
    </row>
    <row r="2383" spans="2:7">
      <c r="B2383" s="22"/>
      <c r="C2383" s="22"/>
      <c r="D2383" s="22"/>
      <c r="G2383" s="22"/>
    </row>
    <row r="2384" spans="2:7">
      <c r="B2384" s="22"/>
      <c r="C2384" s="22"/>
      <c r="D2384" s="22"/>
      <c r="G2384" s="22"/>
    </row>
    <row r="2385" spans="2:7">
      <c r="B2385" s="22"/>
      <c r="C2385" s="22"/>
      <c r="D2385" s="22"/>
      <c r="G2385" s="22"/>
    </row>
    <row r="2386" spans="2:7">
      <c r="B2386" s="22"/>
      <c r="C2386" s="22"/>
      <c r="D2386" s="22"/>
      <c r="G2386" s="22"/>
    </row>
    <row r="2387" spans="2:7">
      <c r="B2387" s="22"/>
      <c r="C2387" s="22"/>
      <c r="D2387" s="22"/>
      <c r="G2387" s="22"/>
    </row>
    <row r="2388" spans="2:7">
      <c r="B2388" s="22"/>
      <c r="C2388" s="22"/>
      <c r="D2388" s="22"/>
      <c r="G2388" s="22"/>
    </row>
    <row r="2389" spans="2:7">
      <c r="B2389" s="22"/>
      <c r="C2389" s="22"/>
      <c r="D2389" s="22"/>
      <c r="G2389" s="22"/>
    </row>
    <row r="2390" spans="2:7">
      <c r="B2390" s="22"/>
      <c r="C2390" s="22"/>
      <c r="D2390" s="22"/>
      <c r="G2390" s="22"/>
    </row>
    <row r="2391" spans="2:7">
      <c r="B2391" s="22"/>
      <c r="C2391" s="22"/>
      <c r="D2391" s="22"/>
      <c r="G2391" s="22"/>
    </row>
    <row r="2392" spans="2:7">
      <c r="B2392" s="22"/>
      <c r="C2392" s="22"/>
      <c r="D2392" s="22"/>
      <c r="G2392" s="22"/>
    </row>
    <row r="2393" spans="2:7">
      <c r="B2393" s="22"/>
      <c r="C2393" s="22"/>
      <c r="D2393" s="22"/>
      <c r="G2393" s="22"/>
    </row>
    <row r="2394" spans="2:7">
      <c r="B2394" s="22"/>
      <c r="C2394" s="22"/>
      <c r="D2394" s="22"/>
      <c r="G2394" s="22"/>
    </row>
    <row r="2395" spans="2:7">
      <c r="B2395" s="22"/>
      <c r="C2395" s="22"/>
      <c r="D2395" s="22"/>
      <c r="G2395" s="22"/>
    </row>
    <row r="2396" spans="2:7">
      <c r="B2396" s="22"/>
      <c r="C2396" s="22"/>
      <c r="D2396" s="22"/>
      <c r="G2396" s="22"/>
    </row>
    <row r="2397" spans="2:7">
      <c r="B2397" s="22"/>
      <c r="C2397" s="22"/>
      <c r="D2397" s="22"/>
      <c r="G2397" s="22"/>
    </row>
    <row r="2398" spans="2:7">
      <c r="B2398" s="22"/>
      <c r="C2398" s="22"/>
      <c r="D2398" s="22"/>
      <c r="G2398" s="22"/>
    </row>
    <row r="2399" spans="2:7">
      <c r="B2399" s="22"/>
      <c r="C2399" s="22"/>
      <c r="D2399" s="22"/>
      <c r="G2399" s="22"/>
    </row>
    <row r="2400" spans="2:7">
      <c r="B2400" s="22"/>
      <c r="C2400" s="22"/>
      <c r="D2400" s="22"/>
      <c r="G2400" s="22"/>
    </row>
    <row r="2401" spans="2:7">
      <c r="B2401" s="22"/>
      <c r="C2401" s="22"/>
      <c r="D2401" s="22"/>
      <c r="G2401" s="22"/>
    </row>
    <row r="2402" spans="2:7">
      <c r="B2402" s="22"/>
      <c r="C2402" s="22"/>
      <c r="D2402" s="22"/>
      <c r="G2402" s="22"/>
    </row>
    <row r="2403" spans="2:7">
      <c r="B2403" s="22"/>
      <c r="C2403" s="22"/>
      <c r="D2403" s="22"/>
      <c r="G2403" s="22"/>
    </row>
    <row r="2404" spans="2:7">
      <c r="B2404" s="22"/>
      <c r="C2404" s="22"/>
      <c r="D2404" s="22"/>
      <c r="G2404" s="22"/>
    </row>
    <row r="2405" spans="2:7">
      <c r="B2405" s="22"/>
      <c r="C2405" s="22"/>
      <c r="D2405" s="22"/>
      <c r="G2405" s="22"/>
    </row>
    <row r="2406" spans="2:7">
      <c r="B2406" s="22"/>
      <c r="C2406" s="22"/>
      <c r="D2406" s="22"/>
      <c r="G2406" s="22"/>
    </row>
    <row r="2407" spans="2:7">
      <c r="B2407" s="22"/>
      <c r="C2407" s="22"/>
      <c r="D2407" s="22"/>
      <c r="G2407" s="22"/>
    </row>
    <row r="2408" spans="2:7">
      <c r="B2408" s="22"/>
      <c r="C2408" s="22"/>
      <c r="D2408" s="22"/>
      <c r="G2408" s="22"/>
    </row>
    <row r="2409" spans="2:7">
      <c r="B2409" s="22"/>
      <c r="C2409" s="22"/>
      <c r="D2409" s="22"/>
      <c r="G2409" s="22"/>
    </row>
    <row r="2410" spans="2:7">
      <c r="B2410" s="22"/>
      <c r="C2410" s="22"/>
      <c r="D2410" s="22"/>
      <c r="G2410" s="22"/>
    </row>
    <row r="2411" spans="2:7">
      <c r="B2411" s="22"/>
      <c r="C2411" s="22"/>
      <c r="D2411" s="22"/>
      <c r="G2411" s="22"/>
    </row>
    <row r="2412" spans="2:7">
      <c r="B2412" s="22"/>
      <c r="C2412" s="22"/>
      <c r="D2412" s="22"/>
      <c r="G2412" s="22"/>
    </row>
    <row r="2413" spans="2:7">
      <c r="B2413" s="22"/>
      <c r="C2413" s="22"/>
      <c r="D2413" s="22"/>
      <c r="G2413" s="22"/>
    </row>
    <row r="2414" spans="2:7">
      <c r="B2414" s="22"/>
      <c r="C2414" s="22"/>
      <c r="D2414" s="22"/>
      <c r="G2414" s="22"/>
    </row>
    <row r="2415" spans="2:7">
      <c r="B2415" s="22"/>
      <c r="C2415" s="22"/>
      <c r="D2415" s="22"/>
      <c r="G2415" s="22"/>
    </row>
    <row r="2416" spans="2:7">
      <c r="B2416" s="22"/>
      <c r="C2416" s="22"/>
      <c r="D2416" s="22"/>
      <c r="G2416" s="22"/>
    </row>
    <row r="2417" spans="2:7">
      <c r="B2417" s="22"/>
      <c r="C2417" s="22"/>
      <c r="D2417" s="22"/>
      <c r="G2417" s="22"/>
    </row>
    <row r="2418" spans="2:7">
      <c r="B2418" s="22"/>
      <c r="C2418" s="22"/>
      <c r="D2418" s="22"/>
      <c r="G2418" s="22"/>
    </row>
    <row r="2419" spans="2:7">
      <c r="B2419" s="22"/>
      <c r="C2419" s="22"/>
      <c r="D2419" s="22"/>
      <c r="G2419" s="22"/>
    </row>
    <row r="2420" spans="2:7">
      <c r="B2420" s="22"/>
      <c r="C2420" s="22"/>
      <c r="D2420" s="22"/>
      <c r="G2420" s="22"/>
    </row>
    <row r="2421" spans="2:7">
      <c r="B2421" s="22"/>
      <c r="C2421" s="22"/>
      <c r="D2421" s="22"/>
      <c r="G2421" s="22"/>
    </row>
    <row r="2422" spans="2:7">
      <c r="B2422" s="22"/>
      <c r="C2422" s="22"/>
      <c r="D2422" s="22"/>
      <c r="G2422" s="22"/>
    </row>
    <row r="2423" spans="2:7">
      <c r="B2423" s="22"/>
      <c r="C2423" s="22"/>
      <c r="D2423" s="22"/>
      <c r="G2423" s="22"/>
    </row>
    <row r="2424" spans="2:7">
      <c r="B2424" s="22"/>
      <c r="C2424" s="22"/>
      <c r="D2424" s="22"/>
      <c r="G2424" s="22"/>
    </row>
    <row r="2425" spans="2:7">
      <c r="B2425" s="22"/>
      <c r="C2425" s="22"/>
      <c r="D2425" s="22"/>
      <c r="G2425" s="22"/>
    </row>
    <row r="2426" spans="2:7">
      <c r="B2426" s="22"/>
      <c r="C2426" s="22"/>
      <c r="D2426" s="22"/>
      <c r="G2426" s="22"/>
    </row>
    <row r="2427" spans="2:7">
      <c r="B2427" s="22"/>
      <c r="C2427" s="22"/>
      <c r="D2427" s="22"/>
      <c r="G2427" s="22"/>
    </row>
    <row r="2428" spans="2:7">
      <c r="B2428" s="22"/>
      <c r="C2428" s="22"/>
      <c r="D2428" s="22"/>
      <c r="G2428" s="22"/>
    </row>
    <row r="2429" spans="2:7">
      <c r="B2429" s="22"/>
      <c r="C2429" s="22"/>
      <c r="D2429" s="22"/>
      <c r="G2429" s="22"/>
    </row>
    <row r="2430" spans="2:7">
      <c r="B2430" s="22"/>
      <c r="C2430" s="22"/>
      <c r="D2430" s="22"/>
      <c r="G2430" s="22"/>
    </row>
    <row r="2431" spans="2:7">
      <c r="B2431" s="22"/>
      <c r="C2431" s="22"/>
      <c r="D2431" s="22"/>
      <c r="G2431" s="22"/>
    </row>
    <row r="2432" spans="2:7">
      <c r="B2432" s="22"/>
      <c r="C2432" s="22"/>
      <c r="D2432" s="22"/>
      <c r="G2432" s="22"/>
    </row>
    <row r="2433" spans="2:7">
      <c r="B2433" s="22"/>
      <c r="C2433" s="22"/>
      <c r="D2433" s="22"/>
      <c r="G2433" s="22"/>
    </row>
    <row r="2434" spans="2:7">
      <c r="B2434" s="22"/>
      <c r="C2434" s="22"/>
      <c r="D2434" s="22"/>
      <c r="G2434" s="22"/>
    </row>
    <row r="2435" spans="2:7">
      <c r="B2435" s="22"/>
      <c r="C2435" s="22"/>
      <c r="D2435" s="22"/>
      <c r="G2435" s="22"/>
    </row>
    <row r="2436" spans="2:7">
      <c r="B2436" s="22"/>
      <c r="C2436" s="22"/>
      <c r="D2436" s="22"/>
      <c r="G2436" s="22"/>
    </row>
    <row r="2437" spans="2:7">
      <c r="B2437" s="22"/>
      <c r="C2437" s="22"/>
      <c r="D2437" s="22"/>
      <c r="G2437" s="22"/>
    </row>
    <row r="2438" spans="2:7">
      <c r="B2438" s="22"/>
      <c r="C2438" s="22"/>
      <c r="D2438" s="22"/>
      <c r="G2438" s="22"/>
    </row>
    <row r="2439" spans="2:7">
      <c r="B2439" s="22"/>
      <c r="C2439" s="22"/>
      <c r="D2439" s="22"/>
      <c r="G2439" s="22"/>
    </row>
    <row r="2440" spans="2:7">
      <c r="B2440" s="22"/>
      <c r="C2440" s="22"/>
      <c r="D2440" s="22"/>
      <c r="G2440" s="22"/>
    </row>
    <row r="2441" spans="2:7">
      <c r="B2441" s="22"/>
      <c r="C2441" s="22"/>
      <c r="D2441" s="22"/>
      <c r="G2441" s="22"/>
    </row>
    <row r="2442" spans="2:7">
      <c r="B2442" s="22"/>
      <c r="C2442" s="22"/>
      <c r="D2442" s="22"/>
      <c r="G2442" s="22"/>
    </row>
    <row r="2443" spans="2:7">
      <c r="B2443" s="22"/>
      <c r="C2443" s="22"/>
      <c r="D2443" s="22"/>
      <c r="G2443" s="22"/>
    </row>
    <row r="2444" spans="2:7">
      <c r="B2444" s="22"/>
      <c r="C2444" s="22"/>
      <c r="D2444" s="22"/>
      <c r="G2444" s="22"/>
    </row>
    <row r="2445" spans="2:7">
      <c r="B2445" s="22"/>
      <c r="C2445" s="22"/>
      <c r="D2445" s="22"/>
      <c r="G2445" s="22"/>
    </row>
    <row r="2446" spans="2:7">
      <c r="B2446" s="22"/>
      <c r="C2446" s="22"/>
      <c r="D2446" s="22"/>
      <c r="G2446" s="22"/>
    </row>
    <row r="2447" spans="2:7">
      <c r="B2447" s="22"/>
      <c r="C2447" s="22"/>
      <c r="D2447" s="22"/>
      <c r="G2447" s="22"/>
    </row>
    <row r="2448" spans="2:7">
      <c r="B2448" s="22"/>
      <c r="C2448" s="22"/>
      <c r="D2448" s="22"/>
      <c r="G2448" s="22"/>
    </row>
    <row r="2449" spans="2:7">
      <c r="B2449" s="22"/>
      <c r="C2449" s="22"/>
      <c r="D2449" s="22"/>
      <c r="G2449" s="22"/>
    </row>
    <row r="2450" spans="2:7">
      <c r="B2450" s="22"/>
      <c r="C2450" s="22"/>
      <c r="D2450" s="22"/>
      <c r="G2450" s="22"/>
    </row>
    <row r="2451" spans="2:7">
      <c r="B2451" s="22"/>
      <c r="C2451" s="22"/>
      <c r="D2451" s="22"/>
      <c r="G2451" s="22"/>
    </row>
    <row r="2452" spans="2:7">
      <c r="B2452" s="22"/>
      <c r="C2452" s="22"/>
      <c r="D2452" s="22"/>
      <c r="G2452" s="22"/>
    </row>
    <row r="2453" spans="2:7">
      <c r="B2453" s="22"/>
      <c r="C2453" s="22"/>
      <c r="D2453" s="22"/>
      <c r="G2453" s="22"/>
    </row>
    <row r="2454" spans="2:7">
      <c r="B2454" s="22"/>
      <c r="C2454" s="22"/>
      <c r="D2454" s="22"/>
      <c r="G2454" s="22"/>
    </row>
    <row r="2455" spans="2:7">
      <c r="B2455" s="22"/>
      <c r="C2455" s="22"/>
      <c r="D2455" s="22"/>
      <c r="G2455" s="22"/>
    </row>
    <row r="2456" spans="2:7">
      <c r="B2456" s="22"/>
      <c r="C2456" s="22"/>
      <c r="D2456" s="22"/>
      <c r="G2456" s="22"/>
    </row>
    <row r="2457" spans="2:7">
      <c r="B2457" s="22"/>
      <c r="C2457" s="22"/>
      <c r="D2457" s="22"/>
      <c r="G2457" s="22"/>
    </row>
    <row r="2458" spans="2:7">
      <c r="B2458" s="22"/>
      <c r="C2458" s="22"/>
      <c r="D2458" s="22"/>
      <c r="G2458" s="22"/>
    </row>
    <row r="2459" spans="2:7">
      <c r="B2459" s="22"/>
      <c r="C2459" s="22"/>
      <c r="D2459" s="22"/>
      <c r="G2459" s="22"/>
    </row>
    <row r="2460" spans="2:7">
      <c r="B2460" s="22"/>
      <c r="C2460" s="22"/>
      <c r="D2460" s="22"/>
      <c r="G2460" s="22"/>
    </row>
    <row r="2461" spans="2:7">
      <c r="B2461" s="22"/>
      <c r="C2461" s="22"/>
      <c r="D2461" s="22"/>
      <c r="G2461" s="22"/>
    </row>
    <row r="2462" spans="2:7">
      <c r="B2462" s="22"/>
      <c r="C2462" s="22"/>
      <c r="D2462" s="22"/>
      <c r="G2462" s="22"/>
    </row>
    <row r="2463" spans="2:7">
      <c r="B2463" s="22"/>
      <c r="C2463" s="22"/>
      <c r="D2463" s="22"/>
      <c r="G2463" s="22"/>
    </row>
    <row r="2464" spans="2:7">
      <c r="B2464" s="22"/>
      <c r="C2464" s="22"/>
      <c r="D2464" s="22"/>
      <c r="G2464" s="22"/>
    </row>
    <row r="2465" spans="2:7">
      <c r="B2465" s="22"/>
      <c r="C2465" s="22"/>
      <c r="D2465" s="22"/>
      <c r="G2465" s="22"/>
    </row>
    <row r="2466" spans="2:7">
      <c r="B2466" s="22"/>
      <c r="C2466" s="22"/>
      <c r="D2466" s="22"/>
      <c r="G2466" s="22"/>
    </row>
    <row r="2467" spans="2:7">
      <c r="B2467" s="22"/>
      <c r="C2467" s="22"/>
      <c r="D2467" s="22"/>
      <c r="G2467" s="22"/>
    </row>
    <row r="2468" spans="2:7">
      <c r="B2468" s="22"/>
      <c r="C2468" s="22"/>
      <c r="D2468" s="22"/>
      <c r="G2468" s="22"/>
    </row>
    <row r="2469" spans="2:7">
      <c r="B2469" s="22"/>
      <c r="C2469" s="22"/>
      <c r="D2469" s="22"/>
      <c r="G2469" s="22"/>
    </row>
    <row r="2470" spans="2:7">
      <c r="B2470" s="22"/>
      <c r="C2470" s="22"/>
      <c r="D2470" s="22"/>
      <c r="G2470" s="22"/>
    </row>
    <row r="2471" spans="2:7">
      <c r="B2471" s="22"/>
      <c r="C2471" s="22"/>
      <c r="D2471" s="22"/>
      <c r="G2471" s="22"/>
    </row>
    <row r="2472" spans="2:7">
      <c r="B2472" s="22"/>
      <c r="C2472" s="22"/>
      <c r="D2472" s="22"/>
      <c r="G2472" s="22"/>
    </row>
    <row r="2473" spans="2:7">
      <c r="B2473" s="22"/>
      <c r="C2473" s="22"/>
      <c r="D2473" s="22"/>
      <c r="G2473" s="22"/>
    </row>
    <row r="2474" spans="2:7">
      <c r="B2474" s="22"/>
      <c r="C2474" s="22"/>
      <c r="D2474" s="22"/>
      <c r="G2474" s="22"/>
    </row>
    <row r="2475" spans="2:7">
      <c r="B2475" s="22"/>
      <c r="C2475" s="22"/>
      <c r="D2475" s="22"/>
      <c r="G2475" s="22"/>
    </row>
    <row r="2476" spans="2:7">
      <c r="B2476" s="22"/>
      <c r="C2476" s="22"/>
      <c r="D2476" s="22"/>
      <c r="G2476" s="22"/>
    </row>
    <row r="2477" spans="2:7">
      <c r="B2477" s="22"/>
      <c r="C2477" s="22"/>
      <c r="D2477" s="22"/>
      <c r="G2477" s="22"/>
    </row>
    <row r="2478" spans="2:7">
      <c r="B2478" s="22"/>
      <c r="C2478" s="22"/>
      <c r="D2478" s="22"/>
      <c r="G2478" s="22"/>
    </row>
    <row r="2479" spans="2:7">
      <c r="B2479" s="22"/>
      <c r="C2479" s="22"/>
      <c r="D2479" s="22"/>
      <c r="G2479" s="22"/>
    </row>
    <row r="2480" spans="2:7">
      <c r="B2480" s="22"/>
      <c r="C2480" s="22"/>
      <c r="D2480" s="22"/>
      <c r="G2480" s="22"/>
    </row>
    <row r="2481" spans="2:7">
      <c r="B2481" s="22"/>
      <c r="C2481" s="22"/>
      <c r="D2481" s="22"/>
      <c r="G2481" s="22"/>
    </row>
    <row r="2482" spans="2:7">
      <c r="B2482" s="22"/>
      <c r="C2482" s="22"/>
      <c r="D2482" s="22"/>
      <c r="G2482" s="22"/>
    </row>
    <row r="2483" spans="2:7">
      <c r="B2483" s="22"/>
      <c r="C2483" s="22"/>
      <c r="D2483" s="22"/>
      <c r="G2483" s="22"/>
    </row>
    <row r="2484" spans="2:7">
      <c r="B2484" s="22"/>
      <c r="C2484" s="22"/>
      <c r="D2484" s="22"/>
      <c r="G2484" s="22"/>
    </row>
    <row r="2485" spans="2:7">
      <c r="B2485" s="22"/>
      <c r="C2485" s="22"/>
      <c r="D2485" s="22"/>
      <c r="G2485" s="22"/>
    </row>
    <row r="2486" spans="2:7">
      <c r="B2486" s="22"/>
      <c r="C2486" s="22"/>
      <c r="D2486" s="22"/>
      <c r="G2486" s="22"/>
    </row>
    <row r="2487" spans="2:7">
      <c r="B2487" s="22"/>
      <c r="C2487" s="22"/>
      <c r="D2487" s="22"/>
      <c r="G2487" s="22"/>
    </row>
    <row r="2488" spans="2:7">
      <c r="B2488" s="22"/>
      <c r="C2488" s="22"/>
      <c r="D2488" s="22"/>
      <c r="G2488" s="22"/>
    </row>
    <row r="2489" spans="2:7">
      <c r="B2489" s="22"/>
      <c r="C2489" s="22"/>
      <c r="D2489" s="22"/>
      <c r="G2489" s="22"/>
    </row>
    <row r="2490" spans="2:7">
      <c r="B2490" s="22"/>
      <c r="C2490" s="22"/>
      <c r="D2490" s="22"/>
      <c r="G2490" s="22"/>
    </row>
    <row r="2491" spans="2:7">
      <c r="B2491" s="22"/>
      <c r="C2491" s="22"/>
      <c r="D2491" s="22"/>
      <c r="G2491" s="22"/>
    </row>
    <row r="2492" spans="2:7">
      <c r="B2492" s="22"/>
      <c r="C2492" s="22"/>
      <c r="D2492" s="22"/>
      <c r="G2492" s="22"/>
    </row>
    <row r="2493" spans="2:7">
      <c r="B2493" s="22"/>
      <c r="C2493" s="22"/>
      <c r="D2493" s="22"/>
      <c r="G2493" s="22"/>
    </row>
    <row r="2494" spans="2:7">
      <c r="B2494" s="22"/>
      <c r="C2494" s="22"/>
      <c r="D2494" s="22"/>
      <c r="G2494" s="22"/>
    </row>
    <row r="2495" spans="2:7">
      <c r="B2495" s="22"/>
      <c r="C2495" s="22"/>
      <c r="D2495" s="22"/>
      <c r="G2495" s="22"/>
    </row>
    <row r="2496" spans="2:7">
      <c r="B2496" s="22"/>
      <c r="C2496" s="22"/>
      <c r="D2496" s="22"/>
      <c r="G2496" s="22"/>
    </row>
    <row r="2497" spans="2:7">
      <c r="B2497" s="22"/>
      <c r="C2497" s="22"/>
      <c r="D2497" s="22"/>
      <c r="G2497" s="22"/>
    </row>
    <row r="2498" spans="2:7">
      <c r="B2498" s="22"/>
      <c r="C2498" s="22"/>
      <c r="D2498" s="22"/>
      <c r="G2498" s="22"/>
    </row>
    <row r="2499" spans="2:7">
      <c r="B2499" s="22"/>
      <c r="C2499" s="22"/>
      <c r="D2499" s="22"/>
      <c r="G2499" s="22"/>
    </row>
    <row r="2500" spans="2:7">
      <c r="B2500" s="22"/>
      <c r="C2500" s="22"/>
      <c r="D2500" s="22"/>
      <c r="G2500" s="22"/>
    </row>
    <row r="2501" spans="2:7">
      <c r="B2501" s="22"/>
      <c r="C2501" s="22"/>
      <c r="D2501" s="22"/>
      <c r="G2501" s="22"/>
    </row>
    <row r="2502" spans="2:7">
      <c r="B2502" s="22"/>
      <c r="C2502" s="22"/>
      <c r="D2502" s="22"/>
      <c r="G2502" s="22"/>
    </row>
    <row r="2503" spans="2:7">
      <c r="B2503" s="22"/>
      <c r="C2503" s="22"/>
      <c r="D2503" s="22"/>
      <c r="G2503" s="22"/>
    </row>
    <row r="2504" spans="2:7">
      <c r="B2504" s="22"/>
      <c r="C2504" s="22"/>
      <c r="D2504" s="22"/>
      <c r="G2504" s="22"/>
    </row>
    <row r="2505" spans="2:7">
      <c r="B2505" s="22"/>
      <c r="C2505" s="22"/>
      <c r="D2505" s="22"/>
      <c r="G2505" s="22"/>
    </row>
    <row r="2506" spans="2:7">
      <c r="B2506" s="22"/>
      <c r="C2506" s="22"/>
      <c r="D2506" s="22"/>
      <c r="G2506" s="22"/>
    </row>
    <row r="2507" spans="2:7">
      <c r="B2507" s="22"/>
      <c r="C2507" s="22"/>
      <c r="D2507" s="22"/>
      <c r="G2507" s="22"/>
    </row>
    <row r="2508" spans="2:7">
      <c r="B2508" s="22"/>
      <c r="C2508" s="22"/>
      <c r="D2508" s="22"/>
      <c r="G2508" s="22"/>
    </row>
    <row r="2509" spans="2:7">
      <c r="B2509" s="22"/>
      <c r="C2509" s="22"/>
      <c r="D2509" s="22"/>
      <c r="G2509" s="22"/>
    </row>
    <row r="2510" spans="2:7">
      <c r="B2510" s="22"/>
      <c r="C2510" s="22"/>
      <c r="D2510" s="22"/>
      <c r="G2510" s="22"/>
    </row>
    <row r="2511" spans="2:7">
      <c r="B2511" s="22"/>
      <c r="C2511" s="22"/>
      <c r="D2511" s="22"/>
      <c r="G2511" s="22"/>
    </row>
    <row r="2512" spans="2:7">
      <c r="B2512" s="22"/>
      <c r="C2512" s="22"/>
      <c r="D2512" s="22"/>
      <c r="G2512" s="22"/>
    </row>
    <row r="2513" spans="2:7">
      <c r="B2513" s="22"/>
      <c r="C2513" s="22"/>
      <c r="D2513" s="22"/>
      <c r="G2513" s="22"/>
    </row>
    <row r="2514" spans="2:7">
      <c r="B2514" s="22"/>
      <c r="C2514" s="22"/>
      <c r="D2514" s="22"/>
      <c r="G2514" s="22"/>
    </row>
    <row r="2515" spans="2:7">
      <c r="B2515" s="22"/>
      <c r="C2515" s="22"/>
      <c r="D2515" s="22"/>
      <c r="G2515" s="22"/>
    </row>
    <row r="2516" spans="2:7">
      <c r="B2516" s="22"/>
      <c r="C2516" s="22"/>
      <c r="D2516" s="22"/>
      <c r="G2516" s="22"/>
    </row>
    <row r="2517" spans="2:7">
      <c r="B2517" s="22"/>
      <c r="C2517" s="22"/>
      <c r="D2517" s="22"/>
      <c r="G2517" s="22"/>
    </row>
    <row r="2518" spans="2:7">
      <c r="B2518" s="22"/>
      <c r="C2518" s="22"/>
      <c r="D2518" s="22"/>
      <c r="G2518" s="22"/>
    </row>
    <row r="2519" spans="2:7">
      <c r="B2519" s="22"/>
      <c r="C2519" s="22"/>
      <c r="D2519" s="22"/>
      <c r="G2519" s="22"/>
    </row>
    <row r="2520" spans="2:7">
      <c r="B2520" s="22"/>
      <c r="C2520" s="22"/>
      <c r="D2520" s="22"/>
      <c r="G2520" s="22"/>
    </row>
    <row r="2521" spans="2:7">
      <c r="B2521" s="22"/>
      <c r="C2521" s="22"/>
      <c r="D2521" s="22"/>
      <c r="G2521" s="22"/>
    </row>
    <row r="2522" spans="2:7">
      <c r="B2522" s="22"/>
      <c r="C2522" s="22"/>
      <c r="D2522" s="22"/>
      <c r="G2522" s="22"/>
    </row>
    <row r="2523" spans="2:7">
      <c r="B2523" s="22"/>
      <c r="C2523" s="22"/>
      <c r="D2523" s="22"/>
      <c r="G2523" s="22"/>
    </row>
    <row r="2524" spans="2:7">
      <c r="B2524" s="22"/>
      <c r="C2524" s="22"/>
      <c r="D2524" s="22"/>
      <c r="G2524" s="22"/>
    </row>
    <row r="2525" spans="2:7">
      <c r="B2525" s="22"/>
      <c r="C2525" s="22"/>
      <c r="D2525" s="22"/>
      <c r="G2525" s="22"/>
    </row>
    <row r="2526" spans="2:7">
      <c r="B2526" s="22"/>
      <c r="C2526" s="22"/>
      <c r="D2526" s="22"/>
      <c r="G2526" s="22"/>
    </row>
    <row r="2527" spans="2:7">
      <c r="B2527" s="22"/>
      <c r="C2527" s="22"/>
      <c r="D2527" s="22"/>
      <c r="G2527" s="22"/>
    </row>
    <row r="2528" spans="2:7">
      <c r="B2528" s="22"/>
      <c r="C2528" s="22"/>
      <c r="D2528" s="22"/>
      <c r="G2528" s="22"/>
    </row>
    <row r="2529" spans="2:7">
      <c r="B2529" s="22"/>
      <c r="C2529" s="22"/>
      <c r="D2529" s="22"/>
      <c r="G2529" s="22"/>
    </row>
    <row r="2530" spans="2:7">
      <c r="B2530" s="22"/>
      <c r="C2530" s="22"/>
      <c r="D2530" s="22"/>
      <c r="G2530" s="22"/>
    </row>
    <row r="2531" spans="2:7">
      <c r="B2531" s="22"/>
      <c r="C2531" s="22"/>
      <c r="D2531" s="22"/>
      <c r="G2531" s="22"/>
    </row>
    <row r="2532" spans="2:7">
      <c r="B2532" s="22"/>
      <c r="C2532" s="22"/>
      <c r="D2532" s="22"/>
      <c r="G2532" s="22"/>
    </row>
    <row r="2533" spans="2:7">
      <c r="B2533" s="22"/>
      <c r="C2533" s="22"/>
      <c r="D2533" s="22"/>
      <c r="G2533" s="22"/>
    </row>
    <row r="2534" spans="2:7">
      <c r="B2534" s="22"/>
      <c r="C2534" s="22"/>
      <c r="D2534" s="22"/>
      <c r="G2534" s="22"/>
    </row>
    <row r="2535" spans="2:7">
      <c r="B2535" s="22"/>
      <c r="C2535" s="22"/>
      <c r="D2535" s="22"/>
      <c r="G2535" s="22"/>
    </row>
    <row r="2536" spans="2:7">
      <c r="B2536" s="22"/>
      <c r="C2536" s="22"/>
      <c r="D2536" s="22"/>
      <c r="G2536" s="22"/>
    </row>
    <row r="2537" spans="2:7">
      <c r="B2537" s="22"/>
      <c r="C2537" s="22"/>
      <c r="D2537" s="22"/>
      <c r="G2537" s="22"/>
    </row>
    <row r="2538" spans="2:7">
      <c r="B2538" s="22"/>
      <c r="C2538" s="22"/>
      <c r="D2538" s="22"/>
      <c r="G2538" s="22"/>
    </row>
    <row r="2539" spans="2:7">
      <c r="B2539" s="22"/>
      <c r="C2539" s="22"/>
      <c r="D2539" s="22"/>
      <c r="G2539" s="22"/>
    </row>
    <row r="2540" spans="2:7">
      <c r="B2540" s="22"/>
      <c r="C2540" s="22"/>
      <c r="D2540" s="22"/>
      <c r="G2540" s="22"/>
    </row>
    <row r="2541" spans="2:7">
      <c r="B2541" s="22"/>
      <c r="C2541" s="22"/>
      <c r="D2541" s="22"/>
      <c r="G2541" s="22"/>
    </row>
    <row r="2542" spans="2:7">
      <c r="B2542" s="22"/>
      <c r="C2542" s="22"/>
      <c r="D2542" s="22"/>
      <c r="G2542" s="22"/>
    </row>
    <row r="2543" spans="2:7">
      <c r="B2543" s="22"/>
      <c r="C2543" s="22"/>
      <c r="D2543" s="22"/>
      <c r="G2543" s="22"/>
    </row>
    <row r="2544" spans="2:7">
      <c r="B2544" s="22"/>
      <c r="C2544" s="22"/>
      <c r="D2544" s="22"/>
      <c r="G2544" s="22"/>
    </row>
    <row r="2545" spans="2:7">
      <c r="B2545" s="22"/>
      <c r="C2545" s="22"/>
      <c r="D2545" s="22"/>
      <c r="G2545" s="22"/>
    </row>
    <row r="2546" spans="2:7">
      <c r="B2546" s="22"/>
      <c r="C2546" s="22"/>
      <c r="D2546" s="22"/>
      <c r="G2546" s="22"/>
    </row>
    <row r="2547" spans="2:7">
      <c r="B2547" s="22"/>
      <c r="C2547" s="22"/>
      <c r="D2547" s="22"/>
      <c r="G2547" s="22"/>
    </row>
    <row r="2548" spans="2:7">
      <c r="B2548" s="22"/>
      <c r="C2548" s="22"/>
      <c r="D2548" s="22"/>
      <c r="G2548" s="22"/>
    </row>
    <row r="2549" spans="2:7">
      <c r="B2549" s="22"/>
      <c r="C2549" s="22"/>
      <c r="D2549" s="22"/>
      <c r="G2549" s="22"/>
    </row>
    <row r="2550" spans="2:7">
      <c r="B2550" s="22"/>
      <c r="C2550" s="22"/>
      <c r="D2550" s="22"/>
      <c r="G2550" s="22"/>
    </row>
    <row r="2551" spans="2:7">
      <c r="B2551" s="22"/>
      <c r="C2551" s="22"/>
      <c r="D2551" s="22"/>
      <c r="G2551" s="22"/>
    </row>
    <row r="2552" spans="2:7">
      <c r="B2552" s="22"/>
      <c r="C2552" s="22"/>
      <c r="D2552" s="22"/>
      <c r="G2552" s="22"/>
    </row>
    <row r="2553" spans="2:7">
      <c r="B2553" s="22"/>
      <c r="C2553" s="22"/>
      <c r="D2553" s="22"/>
      <c r="G2553" s="22"/>
    </row>
    <row r="2554" spans="2:7">
      <c r="B2554" s="22"/>
      <c r="C2554" s="22"/>
      <c r="D2554" s="22"/>
      <c r="G2554" s="22"/>
    </row>
    <row r="2555" spans="2:7">
      <c r="B2555" s="22"/>
      <c r="C2555" s="22"/>
      <c r="D2555" s="22"/>
      <c r="G2555" s="22"/>
    </row>
    <row r="2556" spans="2:7">
      <c r="B2556" s="22"/>
      <c r="C2556" s="22"/>
      <c r="D2556" s="22"/>
      <c r="G2556" s="22"/>
    </row>
    <row r="2557" spans="2:7">
      <c r="B2557" s="22"/>
      <c r="C2557" s="22"/>
      <c r="D2557" s="22"/>
      <c r="G2557" s="22"/>
    </row>
    <row r="2558" spans="2:7">
      <c r="B2558" s="22"/>
      <c r="C2558" s="22"/>
      <c r="D2558" s="22"/>
      <c r="G2558" s="22"/>
    </row>
    <row r="2559" spans="2:7">
      <c r="B2559" s="22"/>
      <c r="C2559" s="22"/>
      <c r="D2559" s="22"/>
      <c r="G2559" s="22"/>
    </row>
    <row r="2560" spans="2:7">
      <c r="B2560" s="22"/>
      <c r="C2560" s="22"/>
      <c r="D2560" s="22"/>
      <c r="G2560" s="22"/>
    </row>
    <row r="2561" spans="2:7">
      <c r="B2561" s="22"/>
      <c r="C2561" s="22"/>
      <c r="D2561" s="22"/>
      <c r="G2561" s="22"/>
    </row>
    <row r="2562" spans="2:7">
      <c r="B2562" s="22"/>
      <c r="C2562" s="22"/>
      <c r="D2562" s="22"/>
      <c r="G2562" s="22"/>
    </row>
    <row r="2563" spans="2:7">
      <c r="B2563" s="22"/>
      <c r="C2563" s="22"/>
      <c r="D2563" s="22"/>
      <c r="G2563" s="22"/>
    </row>
    <row r="2564" spans="2:7">
      <c r="B2564" s="22"/>
      <c r="C2564" s="22"/>
      <c r="D2564" s="22"/>
      <c r="G2564" s="22"/>
    </row>
    <row r="2565" spans="2:7">
      <c r="B2565" s="22"/>
      <c r="C2565" s="22"/>
      <c r="D2565" s="22"/>
      <c r="G2565" s="22"/>
    </row>
    <row r="2566" spans="2:7">
      <c r="B2566" s="22"/>
      <c r="C2566" s="22"/>
      <c r="D2566" s="22"/>
      <c r="G2566" s="22"/>
    </row>
    <row r="2567" spans="2:7">
      <c r="B2567" s="22"/>
      <c r="C2567" s="22"/>
      <c r="D2567" s="22"/>
      <c r="G2567" s="22"/>
    </row>
    <row r="2568" spans="2:7">
      <c r="B2568" s="22"/>
      <c r="C2568" s="22"/>
      <c r="D2568" s="22"/>
      <c r="G2568" s="22"/>
    </row>
    <row r="2569" spans="2:7">
      <c r="B2569" s="22"/>
      <c r="C2569" s="22"/>
      <c r="D2569" s="22"/>
      <c r="G2569" s="22"/>
    </row>
    <row r="2570" spans="2:7">
      <c r="B2570" s="22"/>
      <c r="C2570" s="22"/>
      <c r="D2570" s="22"/>
      <c r="G2570" s="22"/>
    </row>
    <row r="2571" spans="2:7">
      <c r="B2571" s="22"/>
      <c r="C2571" s="22"/>
      <c r="D2571" s="22"/>
      <c r="G2571" s="22"/>
    </row>
    <row r="2572" spans="2:7">
      <c r="B2572" s="22"/>
      <c r="C2572" s="22"/>
      <c r="D2572" s="22"/>
      <c r="G2572" s="22"/>
    </row>
    <row r="2573" spans="2:7">
      <c r="B2573" s="22"/>
      <c r="C2573" s="22"/>
      <c r="D2573" s="22"/>
      <c r="G2573" s="22"/>
    </row>
    <row r="2574" spans="2:7">
      <c r="B2574" s="22"/>
      <c r="C2574" s="22"/>
      <c r="D2574" s="22"/>
      <c r="G2574" s="22"/>
    </row>
    <row r="2575" spans="2:7">
      <c r="B2575" s="22"/>
      <c r="C2575" s="22"/>
      <c r="D2575" s="22"/>
      <c r="G2575" s="22"/>
    </row>
    <row r="2576" spans="2:7">
      <c r="B2576" s="22"/>
      <c r="C2576" s="22"/>
      <c r="D2576" s="22"/>
      <c r="G2576" s="22"/>
    </row>
    <row r="2577" spans="2:7">
      <c r="B2577" s="22"/>
      <c r="C2577" s="22"/>
      <c r="D2577" s="22"/>
      <c r="G2577" s="22"/>
    </row>
    <row r="2578" spans="2:7">
      <c r="B2578" s="22"/>
      <c r="C2578" s="22"/>
      <c r="D2578" s="22"/>
      <c r="G2578" s="22"/>
    </row>
    <row r="2579" spans="2:7">
      <c r="B2579" s="22"/>
      <c r="C2579" s="22"/>
      <c r="D2579" s="22"/>
      <c r="G2579" s="22"/>
    </row>
    <row r="2580" spans="2:7">
      <c r="B2580" s="22"/>
      <c r="C2580" s="22"/>
      <c r="D2580" s="22"/>
      <c r="G2580" s="22"/>
    </row>
    <row r="2581" spans="2:7">
      <c r="B2581" s="22"/>
      <c r="C2581" s="22"/>
      <c r="D2581" s="22"/>
      <c r="G2581" s="22"/>
    </row>
    <row r="2582" spans="2:7">
      <c r="B2582" s="22"/>
      <c r="C2582" s="22"/>
      <c r="D2582" s="22"/>
      <c r="G2582" s="22"/>
    </row>
    <row r="2583" spans="2:7">
      <c r="B2583" s="22"/>
      <c r="C2583" s="22"/>
      <c r="D2583" s="22"/>
      <c r="G2583" s="22"/>
    </row>
    <row r="2584" spans="2:7">
      <c r="B2584" s="22"/>
      <c r="C2584" s="22"/>
      <c r="D2584" s="22"/>
      <c r="G2584" s="22"/>
    </row>
    <row r="2585" spans="2:7">
      <c r="B2585" s="22"/>
      <c r="C2585" s="22"/>
      <c r="D2585" s="22"/>
      <c r="G2585" s="22"/>
    </row>
    <row r="2586" spans="2:7">
      <c r="B2586" s="22"/>
      <c r="C2586" s="22"/>
      <c r="D2586" s="22"/>
      <c r="G2586" s="22"/>
    </row>
    <row r="2587" spans="2:7">
      <c r="B2587" s="22"/>
      <c r="C2587" s="22"/>
      <c r="D2587" s="22"/>
      <c r="G2587" s="22"/>
    </row>
    <row r="2588" spans="2:7">
      <c r="B2588" s="22"/>
      <c r="C2588" s="22"/>
      <c r="D2588" s="22"/>
      <c r="G2588" s="22"/>
    </row>
    <row r="2589" spans="2:7">
      <c r="B2589" s="22"/>
      <c r="C2589" s="22"/>
      <c r="D2589" s="22"/>
      <c r="G2589" s="22"/>
    </row>
    <row r="2590" spans="2:7">
      <c r="B2590" s="22"/>
      <c r="C2590" s="22"/>
      <c r="D2590" s="22"/>
      <c r="G2590" s="22"/>
    </row>
    <row r="2591" spans="2:7">
      <c r="B2591" s="22"/>
      <c r="C2591" s="22"/>
      <c r="D2591" s="22"/>
      <c r="G2591" s="22"/>
    </row>
    <row r="2592" spans="2:7">
      <c r="B2592" s="22"/>
      <c r="C2592" s="22"/>
      <c r="D2592" s="22"/>
      <c r="G2592" s="22"/>
    </row>
    <row r="2593" spans="2:7">
      <c r="B2593" s="22"/>
      <c r="C2593" s="22"/>
      <c r="D2593" s="22"/>
      <c r="G2593" s="22"/>
    </row>
    <row r="2594" spans="2:7">
      <c r="B2594" s="22"/>
      <c r="C2594" s="22"/>
      <c r="D2594" s="22"/>
      <c r="G2594" s="22"/>
    </row>
    <row r="2595" spans="2:7">
      <c r="B2595" s="22"/>
      <c r="C2595" s="22"/>
      <c r="D2595" s="22"/>
      <c r="G2595" s="22"/>
    </row>
    <row r="2596" spans="2:7">
      <c r="B2596" s="22"/>
      <c r="C2596" s="22"/>
      <c r="D2596" s="22"/>
      <c r="G2596" s="22"/>
    </row>
    <row r="2597" spans="2:7">
      <c r="B2597" s="22"/>
      <c r="C2597" s="22"/>
      <c r="D2597" s="22"/>
      <c r="G2597" s="22"/>
    </row>
    <row r="2598" spans="2:7">
      <c r="B2598" s="22"/>
      <c r="C2598" s="22"/>
      <c r="D2598" s="22"/>
      <c r="G2598" s="22"/>
    </row>
    <row r="2599" spans="2:7">
      <c r="B2599" s="22"/>
      <c r="C2599" s="22"/>
      <c r="D2599" s="22"/>
      <c r="G2599" s="22"/>
    </row>
    <row r="2600" spans="2:7">
      <c r="B2600" s="22"/>
      <c r="C2600" s="22"/>
      <c r="D2600" s="22"/>
      <c r="G2600" s="22"/>
    </row>
    <row r="2601" spans="2:7">
      <c r="B2601" s="22"/>
      <c r="C2601" s="22"/>
      <c r="D2601" s="22"/>
      <c r="G2601" s="22"/>
    </row>
    <row r="2602" spans="2:7">
      <c r="B2602" s="22"/>
      <c r="C2602" s="22"/>
      <c r="D2602" s="22"/>
      <c r="G2602" s="22"/>
    </row>
    <row r="2603" spans="2:7">
      <c r="B2603" s="22"/>
      <c r="C2603" s="22"/>
      <c r="D2603" s="22"/>
      <c r="G2603" s="22"/>
    </row>
    <row r="2604" spans="2:7">
      <c r="B2604" s="22"/>
      <c r="C2604" s="22"/>
      <c r="D2604" s="22"/>
      <c r="G2604" s="22"/>
    </row>
    <row r="2605" spans="2:7">
      <c r="B2605" s="22"/>
      <c r="C2605" s="22"/>
      <c r="D2605" s="22"/>
      <c r="G2605" s="22"/>
    </row>
    <row r="2606" spans="2:7">
      <c r="B2606" s="22"/>
      <c r="C2606" s="22"/>
      <c r="D2606" s="22"/>
      <c r="G2606" s="22"/>
    </row>
    <row r="2607" spans="2:7">
      <c r="B2607" s="22"/>
      <c r="C2607" s="22"/>
      <c r="D2607" s="22"/>
      <c r="G2607" s="22"/>
    </row>
    <row r="2608" spans="2:7">
      <c r="B2608" s="22"/>
      <c r="C2608" s="22"/>
      <c r="D2608" s="22"/>
      <c r="G2608" s="22"/>
    </row>
    <row r="2609" spans="2:7">
      <c r="B2609" s="22"/>
      <c r="C2609" s="22"/>
      <c r="D2609" s="22"/>
      <c r="G2609" s="22"/>
    </row>
    <row r="2610" spans="2:7">
      <c r="B2610" s="22"/>
      <c r="C2610" s="22"/>
      <c r="D2610" s="22"/>
      <c r="G2610" s="22"/>
    </row>
    <row r="2611" spans="2:7">
      <c r="B2611" s="22"/>
      <c r="C2611" s="22"/>
      <c r="D2611" s="22"/>
      <c r="G2611" s="22"/>
    </row>
    <row r="2612" spans="2:7">
      <c r="B2612" s="22"/>
      <c r="C2612" s="22"/>
      <c r="D2612" s="22"/>
      <c r="G2612" s="22"/>
    </row>
    <row r="2613" spans="2:7">
      <c r="B2613" s="22"/>
      <c r="C2613" s="22"/>
      <c r="D2613" s="22"/>
      <c r="G2613" s="22"/>
    </row>
    <row r="2614" spans="2:7">
      <c r="B2614" s="22"/>
      <c r="C2614" s="22"/>
      <c r="D2614" s="22"/>
      <c r="G2614" s="22"/>
    </row>
    <row r="2615" spans="2:7">
      <c r="B2615" s="22"/>
      <c r="C2615" s="22"/>
      <c r="D2615" s="22"/>
      <c r="G2615" s="22"/>
    </row>
    <row r="2616" spans="2:7">
      <c r="B2616" s="22"/>
      <c r="C2616" s="22"/>
      <c r="D2616" s="22"/>
      <c r="G2616" s="22"/>
    </row>
    <row r="2617" spans="2:7">
      <c r="B2617" s="22"/>
      <c r="C2617" s="22"/>
      <c r="D2617" s="22"/>
      <c r="G2617" s="22"/>
    </row>
    <row r="2618" spans="2:7">
      <c r="B2618" s="22"/>
      <c r="C2618" s="22"/>
      <c r="D2618" s="22"/>
      <c r="G2618" s="22"/>
    </row>
    <row r="2619" spans="2:7">
      <c r="B2619" s="22"/>
      <c r="C2619" s="22"/>
      <c r="D2619" s="22"/>
      <c r="G2619" s="22"/>
    </row>
    <row r="2620" spans="2:7">
      <c r="B2620" s="22"/>
      <c r="C2620" s="22"/>
      <c r="D2620" s="22"/>
      <c r="G2620" s="22"/>
    </row>
    <row r="2621" spans="2:7">
      <c r="B2621" s="22"/>
      <c r="C2621" s="22"/>
      <c r="D2621" s="22"/>
      <c r="G2621" s="22"/>
    </row>
    <row r="2622" spans="2:7">
      <c r="B2622" s="22"/>
      <c r="C2622" s="22"/>
      <c r="D2622" s="22"/>
      <c r="G2622" s="22"/>
    </row>
    <row r="2623" spans="2:7">
      <c r="B2623" s="22"/>
      <c r="C2623" s="22"/>
      <c r="D2623" s="22"/>
      <c r="G2623" s="22"/>
    </row>
    <row r="2624" spans="2:7">
      <c r="B2624" s="22"/>
      <c r="C2624" s="22"/>
      <c r="D2624" s="22"/>
      <c r="G2624" s="22"/>
    </row>
    <row r="2625" spans="2:7">
      <c r="B2625" s="22"/>
      <c r="C2625" s="22"/>
      <c r="D2625" s="22"/>
      <c r="G2625" s="22"/>
    </row>
    <row r="2626" spans="2:7">
      <c r="B2626" s="22"/>
      <c r="C2626" s="22"/>
      <c r="D2626" s="22"/>
      <c r="G2626" s="22"/>
    </row>
    <row r="2627" spans="2:7">
      <c r="B2627" s="22"/>
      <c r="C2627" s="22"/>
      <c r="D2627" s="22"/>
      <c r="G2627" s="22"/>
    </row>
    <row r="2628" spans="2:7">
      <c r="B2628" s="22"/>
      <c r="C2628" s="22"/>
      <c r="D2628" s="22"/>
      <c r="G2628" s="22"/>
    </row>
    <row r="2629" spans="2:7">
      <c r="B2629" s="22"/>
      <c r="C2629" s="22"/>
      <c r="D2629" s="22"/>
      <c r="G2629" s="22"/>
    </row>
    <row r="2630" spans="2:7">
      <c r="B2630" s="22"/>
      <c r="C2630" s="22"/>
      <c r="D2630" s="22"/>
      <c r="G2630" s="22"/>
    </row>
    <row r="2631" spans="2:7">
      <c r="B2631" s="22"/>
      <c r="C2631" s="22"/>
      <c r="D2631" s="22"/>
      <c r="G2631" s="22"/>
    </row>
    <row r="2632" spans="2:7">
      <c r="B2632" s="22"/>
      <c r="C2632" s="22"/>
      <c r="D2632" s="22"/>
      <c r="G2632" s="22"/>
    </row>
    <row r="2633" spans="2:7">
      <c r="B2633" s="22"/>
      <c r="C2633" s="22"/>
      <c r="D2633" s="22"/>
      <c r="G2633" s="22"/>
    </row>
    <row r="2634" spans="2:7">
      <c r="B2634" s="22"/>
      <c r="C2634" s="22"/>
      <c r="D2634" s="22"/>
      <c r="G2634" s="22"/>
    </row>
    <row r="2635" spans="2:7">
      <c r="B2635" s="22"/>
      <c r="C2635" s="22"/>
      <c r="D2635" s="22"/>
      <c r="G2635" s="22"/>
    </row>
    <row r="2636" spans="2:7">
      <c r="B2636" s="22"/>
      <c r="C2636" s="22"/>
      <c r="D2636" s="22"/>
      <c r="G2636" s="22"/>
    </row>
    <row r="2637" spans="2:7">
      <c r="B2637" s="22"/>
      <c r="C2637" s="22"/>
      <c r="D2637" s="22"/>
      <c r="G2637" s="22"/>
    </row>
    <row r="2638" spans="2:7">
      <c r="B2638" s="22"/>
      <c r="C2638" s="22"/>
      <c r="D2638" s="22"/>
      <c r="G2638" s="22"/>
    </row>
    <row r="2639" spans="2:7">
      <c r="B2639" s="22"/>
      <c r="C2639" s="22"/>
      <c r="D2639" s="22"/>
      <c r="G2639" s="22"/>
    </row>
    <row r="2640" spans="2:7">
      <c r="B2640" s="22"/>
      <c r="C2640" s="22"/>
      <c r="D2640" s="22"/>
      <c r="G2640" s="22"/>
    </row>
    <row r="2641" spans="2:7">
      <c r="B2641" s="22"/>
      <c r="C2641" s="22"/>
      <c r="D2641" s="22"/>
      <c r="G2641" s="22"/>
    </row>
    <row r="2642" spans="2:7">
      <c r="B2642" s="22"/>
      <c r="C2642" s="22"/>
      <c r="D2642" s="22"/>
      <c r="G2642" s="22"/>
    </row>
    <row r="2643" spans="2:7">
      <c r="B2643" s="22"/>
      <c r="C2643" s="22"/>
      <c r="D2643" s="22"/>
      <c r="G2643" s="22"/>
    </row>
    <row r="2644" spans="2:7">
      <c r="B2644" s="22"/>
      <c r="C2644" s="22"/>
      <c r="D2644" s="22"/>
      <c r="G2644" s="22"/>
    </row>
    <row r="2645" spans="2:7">
      <c r="B2645" s="22"/>
      <c r="C2645" s="22"/>
      <c r="D2645" s="22"/>
      <c r="G2645" s="22"/>
    </row>
    <row r="2646" spans="2:7">
      <c r="B2646" s="22"/>
      <c r="C2646" s="22"/>
      <c r="D2646" s="22"/>
      <c r="G2646" s="22"/>
    </row>
    <row r="2647" spans="2:7">
      <c r="B2647" s="22"/>
      <c r="C2647" s="22"/>
      <c r="D2647" s="22"/>
      <c r="G2647" s="22"/>
    </row>
    <row r="2648" spans="2:7">
      <c r="B2648" s="22"/>
      <c r="C2648" s="22"/>
      <c r="D2648" s="22"/>
      <c r="G2648" s="22"/>
    </row>
    <row r="2649" spans="2:7">
      <c r="B2649" s="22"/>
      <c r="C2649" s="22"/>
      <c r="D2649" s="22"/>
      <c r="G2649" s="22"/>
    </row>
    <row r="2650" spans="2:7">
      <c r="B2650" s="22"/>
      <c r="C2650" s="22"/>
      <c r="D2650" s="22"/>
      <c r="G2650" s="22"/>
    </row>
    <row r="2651" spans="2:7">
      <c r="B2651" s="22"/>
      <c r="C2651" s="22"/>
      <c r="D2651" s="22"/>
      <c r="G2651" s="22"/>
    </row>
    <row r="2652" spans="2:7">
      <c r="B2652" s="22"/>
      <c r="C2652" s="22"/>
      <c r="D2652" s="22"/>
      <c r="G2652" s="22"/>
    </row>
    <row r="2653" spans="2:7">
      <c r="B2653" s="22"/>
      <c r="C2653" s="22"/>
      <c r="D2653" s="22"/>
      <c r="G2653" s="22"/>
    </row>
    <row r="2654" spans="2:7">
      <c r="B2654" s="22"/>
      <c r="C2654" s="22"/>
      <c r="D2654" s="22"/>
      <c r="G2654" s="22"/>
    </row>
    <row r="2655" spans="2:7">
      <c r="B2655" s="22"/>
      <c r="C2655" s="22"/>
      <c r="D2655" s="22"/>
      <c r="G2655" s="22"/>
    </row>
    <row r="2656" spans="2:7">
      <c r="B2656" s="22"/>
      <c r="C2656" s="22"/>
      <c r="D2656" s="22"/>
      <c r="G2656" s="22"/>
    </row>
    <row r="2657" spans="2:7">
      <c r="B2657" s="22"/>
      <c r="C2657" s="22"/>
      <c r="D2657" s="22"/>
      <c r="G2657" s="22"/>
    </row>
    <row r="2658" spans="2:7">
      <c r="B2658" s="22"/>
      <c r="C2658" s="22"/>
      <c r="D2658" s="22"/>
      <c r="G2658" s="22"/>
    </row>
    <row r="2659" spans="2:7">
      <c r="B2659" s="22"/>
      <c r="C2659" s="22"/>
      <c r="D2659" s="22"/>
      <c r="G2659" s="22"/>
    </row>
    <row r="2660" spans="2:7">
      <c r="B2660" s="22"/>
      <c r="C2660" s="22"/>
      <c r="D2660" s="22"/>
      <c r="G2660" s="22"/>
    </row>
    <row r="2661" spans="2:7">
      <c r="B2661" s="22"/>
      <c r="C2661" s="22"/>
      <c r="D2661" s="22"/>
      <c r="G2661" s="22"/>
    </row>
    <row r="2662" spans="2:7">
      <c r="B2662" s="22"/>
      <c r="C2662" s="22"/>
      <c r="D2662" s="22"/>
      <c r="G2662" s="22"/>
    </row>
    <row r="2663" spans="2:7">
      <c r="B2663" s="22"/>
      <c r="C2663" s="22"/>
      <c r="D2663" s="22"/>
      <c r="G2663" s="22"/>
    </row>
    <row r="2664" spans="2:7">
      <c r="B2664" s="22"/>
      <c r="C2664" s="22"/>
      <c r="D2664" s="22"/>
      <c r="G2664" s="22"/>
    </row>
    <row r="2665" spans="2:7">
      <c r="B2665" s="22"/>
      <c r="C2665" s="22"/>
      <c r="D2665" s="22"/>
      <c r="G2665" s="22"/>
    </row>
    <row r="2666" spans="2:7">
      <c r="B2666" s="22"/>
      <c r="C2666" s="22"/>
      <c r="D2666" s="22"/>
      <c r="G2666" s="22"/>
    </row>
    <row r="2667" spans="2:7">
      <c r="B2667" s="22"/>
      <c r="C2667" s="22"/>
      <c r="D2667" s="22"/>
      <c r="G2667" s="22"/>
    </row>
    <row r="2668" spans="2:7">
      <c r="B2668" s="22"/>
      <c r="C2668" s="22"/>
      <c r="D2668" s="22"/>
      <c r="G2668" s="22"/>
    </row>
    <row r="2669" spans="2:7">
      <c r="B2669" s="22"/>
      <c r="C2669" s="22"/>
      <c r="D2669" s="22"/>
      <c r="G2669" s="22"/>
    </row>
    <row r="2670" spans="2:7">
      <c r="B2670" s="22"/>
      <c r="C2670" s="22"/>
      <c r="D2670" s="22"/>
      <c r="G2670" s="22"/>
    </row>
    <row r="2671" spans="2:7">
      <c r="B2671" s="22"/>
      <c r="C2671" s="22"/>
      <c r="D2671" s="22"/>
      <c r="G2671" s="22"/>
    </row>
    <row r="2672" spans="2:7">
      <c r="B2672" s="22"/>
      <c r="C2672" s="22"/>
      <c r="D2672" s="22"/>
      <c r="G2672" s="22"/>
    </row>
    <row r="2673" spans="2:7">
      <c r="B2673" s="22"/>
      <c r="C2673" s="22"/>
      <c r="D2673" s="22"/>
      <c r="G2673" s="22"/>
    </row>
    <row r="2674" spans="2:7">
      <c r="B2674" s="22"/>
      <c r="C2674" s="22"/>
      <c r="D2674" s="22"/>
      <c r="G2674" s="22"/>
    </row>
    <row r="2675" spans="2:7">
      <c r="B2675" s="22"/>
      <c r="C2675" s="22"/>
      <c r="D2675" s="22"/>
      <c r="G2675" s="22"/>
    </row>
    <row r="2676" spans="2:7">
      <c r="B2676" s="22"/>
      <c r="C2676" s="22"/>
      <c r="D2676" s="22"/>
      <c r="G2676" s="22"/>
    </row>
    <row r="2677" spans="2:7">
      <c r="B2677" s="22"/>
      <c r="C2677" s="22"/>
      <c r="D2677" s="22"/>
      <c r="G2677" s="22"/>
    </row>
    <row r="2678" spans="2:7">
      <c r="B2678" s="22"/>
      <c r="C2678" s="22"/>
      <c r="D2678" s="22"/>
      <c r="G2678" s="22"/>
    </row>
    <row r="2679" spans="2:7">
      <c r="B2679" s="22"/>
      <c r="C2679" s="22"/>
      <c r="D2679" s="22"/>
      <c r="G2679" s="22"/>
    </row>
    <row r="2680" spans="2:7">
      <c r="B2680" s="22"/>
      <c r="C2680" s="22"/>
      <c r="D2680" s="22"/>
      <c r="G2680" s="22"/>
    </row>
    <row r="2681" spans="2:7">
      <c r="B2681" s="22"/>
      <c r="C2681" s="22"/>
      <c r="D2681" s="22"/>
      <c r="G2681" s="22"/>
    </row>
    <row r="2682" spans="2:7">
      <c r="B2682" s="22"/>
      <c r="C2682" s="22"/>
      <c r="D2682" s="22"/>
      <c r="G2682" s="22"/>
    </row>
    <row r="2683" spans="2:7">
      <c r="B2683" s="22"/>
      <c r="C2683" s="22"/>
      <c r="D2683" s="22"/>
      <c r="G2683" s="22"/>
    </row>
    <row r="2684" spans="2:7">
      <c r="B2684" s="22"/>
      <c r="C2684" s="22"/>
      <c r="D2684" s="22"/>
      <c r="G2684" s="22"/>
    </row>
    <row r="2685" spans="2:7">
      <c r="B2685" s="22"/>
      <c r="C2685" s="22"/>
      <c r="D2685" s="22"/>
      <c r="G2685" s="22"/>
    </row>
    <row r="2686" spans="2:7">
      <c r="B2686" s="22"/>
      <c r="C2686" s="22"/>
      <c r="D2686" s="22"/>
      <c r="G2686" s="22"/>
    </row>
    <row r="2687" spans="2:7">
      <c r="B2687" s="22"/>
      <c r="C2687" s="22"/>
      <c r="D2687" s="22"/>
      <c r="G2687" s="22"/>
    </row>
    <row r="2688" spans="2:7">
      <c r="B2688" s="22"/>
      <c r="C2688" s="22"/>
      <c r="D2688" s="22"/>
      <c r="G2688" s="22"/>
    </row>
    <row r="2689" spans="2:7">
      <c r="B2689" s="22"/>
      <c r="C2689" s="22"/>
      <c r="D2689" s="22"/>
      <c r="G2689" s="22"/>
    </row>
    <row r="2690" spans="2:7">
      <c r="B2690" s="22"/>
      <c r="C2690" s="22"/>
      <c r="D2690" s="22"/>
      <c r="G2690" s="22"/>
    </row>
    <row r="2691" spans="2:7">
      <c r="B2691" s="22"/>
      <c r="C2691" s="22"/>
      <c r="D2691" s="22"/>
      <c r="G2691" s="22"/>
    </row>
    <row r="2692" spans="2:7">
      <c r="B2692" s="22"/>
      <c r="C2692" s="22"/>
      <c r="D2692" s="22"/>
      <c r="G2692" s="22"/>
    </row>
    <row r="2693" spans="2:7">
      <c r="B2693" s="22"/>
      <c r="C2693" s="22"/>
      <c r="D2693" s="22"/>
      <c r="G2693" s="22"/>
    </row>
    <row r="2694" spans="2:7">
      <c r="B2694" s="22"/>
      <c r="C2694" s="22"/>
      <c r="D2694" s="22"/>
      <c r="G2694" s="22"/>
    </row>
    <row r="2695" spans="2:7">
      <c r="B2695" s="22"/>
      <c r="C2695" s="22"/>
      <c r="D2695" s="22"/>
      <c r="G2695" s="22"/>
    </row>
    <row r="2696" spans="2:7">
      <c r="B2696" s="22"/>
      <c r="C2696" s="22"/>
      <c r="D2696" s="22"/>
      <c r="G2696" s="22"/>
    </row>
    <row r="2697" spans="2:7">
      <c r="B2697" s="22"/>
      <c r="C2697" s="22"/>
      <c r="D2697" s="22"/>
      <c r="G2697" s="22"/>
    </row>
    <row r="2698" spans="2:7">
      <c r="B2698" s="22"/>
      <c r="C2698" s="22"/>
      <c r="D2698" s="22"/>
      <c r="G2698" s="22"/>
    </row>
    <row r="2699" spans="2:7">
      <c r="B2699" s="22"/>
      <c r="C2699" s="22"/>
      <c r="D2699" s="22"/>
      <c r="G2699" s="22"/>
    </row>
    <row r="2700" spans="2:7">
      <c r="B2700" s="22"/>
      <c r="C2700" s="22"/>
      <c r="D2700" s="22"/>
      <c r="G2700" s="22"/>
    </row>
    <row r="2701" spans="2:7">
      <c r="B2701" s="22"/>
      <c r="C2701" s="22"/>
      <c r="D2701" s="22"/>
      <c r="G2701" s="22"/>
    </row>
    <row r="2702" spans="2:7">
      <c r="B2702" s="22"/>
      <c r="C2702" s="22"/>
      <c r="D2702" s="22"/>
      <c r="G2702" s="22"/>
    </row>
    <row r="2703" spans="2:7">
      <c r="B2703" s="22"/>
      <c r="C2703" s="22"/>
      <c r="D2703" s="22"/>
      <c r="G2703" s="22"/>
    </row>
    <row r="2704" spans="2:7">
      <c r="B2704" s="22"/>
      <c r="C2704" s="22"/>
      <c r="D2704" s="22"/>
      <c r="G2704" s="22"/>
    </row>
    <row r="2705" spans="2:7">
      <c r="B2705" s="22"/>
      <c r="C2705" s="22"/>
      <c r="D2705" s="22"/>
      <c r="G2705" s="22"/>
    </row>
    <row r="2706" spans="2:7">
      <c r="B2706" s="22"/>
      <c r="C2706" s="22"/>
      <c r="D2706" s="22"/>
      <c r="G2706" s="22"/>
    </row>
    <row r="2707" spans="2:7">
      <c r="B2707" s="22"/>
      <c r="C2707" s="22"/>
      <c r="D2707" s="22"/>
      <c r="G2707" s="22"/>
    </row>
    <row r="2708" spans="2:7">
      <c r="B2708" s="22"/>
      <c r="C2708" s="22"/>
      <c r="D2708" s="22"/>
      <c r="G2708" s="22"/>
    </row>
    <row r="2709" spans="2:7">
      <c r="B2709" s="22"/>
      <c r="C2709" s="22"/>
      <c r="D2709" s="22"/>
      <c r="G2709" s="22"/>
    </row>
    <row r="2710" spans="2:7">
      <c r="B2710" s="22"/>
      <c r="C2710" s="22"/>
      <c r="D2710" s="22"/>
      <c r="G2710" s="22"/>
    </row>
    <row r="2711" spans="2:7">
      <c r="B2711" s="22"/>
      <c r="C2711" s="22"/>
      <c r="D2711" s="22"/>
      <c r="G2711" s="22"/>
    </row>
    <row r="2712" spans="2:7">
      <c r="B2712" s="22"/>
      <c r="C2712" s="22"/>
      <c r="D2712" s="22"/>
      <c r="G2712" s="22"/>
    </row>
    <row r="2713" spans="2:7">
      <c r="B2713" s="22"/>
      <c r="C2713" s="22"/>
      <c r="D2713" s="22"/>
      <c r="G2713" s="22"/>
    </row>
    <row r="2714" spans="2:7">
      <c r="B2714" s="22"/>
      <c r="C2714" s="22"/>
      <c r="D2714" s="22"/>
      <c r="G2714" s="22"/>
    </row>
    <row r="2715" spans="2:7">
      <c r="B2715" s="22"/>
      <c r="C2715" s="22"/>
      <c r="D2715" s="22"/>
      <c r="G2715" s="22"/>
    </row>
    <row r="2716" spans="2:7">
      <c r="B2716" s="22"/>
      <c r="C2716" s="22"/>
      <c r="D2716" s="22"/>
      <c r="G2716" s="22"/>
    </row>
    <row r="2717" spans="2:7">
      <c r="B2717" s="22"/>
      <c r="C2717" s="22"/>
      <c r="D2717" s="22"/>
      <c r="G2717" s="22"/>
    </row>
    <row r="2718" spans="2:7">
      <c r="B2718" s="22"/>
      <c r="C2718" s="22"/>
      <c r="D2718" s="22"/>
      <c r="G2718" s="22"/>
    </row>
    <row r="2719" spans="2:7">
      <c r="B2719" s="22"/>
      <c r="C2719" s="22"/>
      <c r="D2719" s="22"/>
      <c r="G2719" s="22"/>
    </row>
    <row r="2720" spans="2:7">
      <c r="B2720" s="22"/>
      <c r="C2720" s="22"/>
      <c r="D2720" s="22"/>
      <c r="G2720" s="22"/>
    </row>
    <row r="2721" spans="2:7">
      <c r="B2721" s="22"/>
      <c r="C2721" s="22"/>
      <c r="D2721" s="22"/>
      <c r="G2721" s="22"/>
    </row>
    <row r="2722" spans="2:7">
      <c r="B2722" s="22"/>
      <c r="C2722" s="22"/>
      <c r="D2722" s="22"/>
      <c r="G2722" s="22"/>
    </row>
    <row r="2723" spans="2:7">
      <c r="B2723" s="22"/>
      <c r="C2723" s="22"/>
      <c r="D2723" s="22"/>
      <c r="G2723" s="22"/>
    </row>
    <row r="2724" spans="2:7">
      <c r="B2724" s="22"/>
      <c r="C2724" s="22"/>
      <c r="D2724" s="22"/>
      <c r="G2724" s="22"/>
    </row>
    <row r="2725" spans="2:7">
      <c r="B2725" s="22"/>
      <c r="C2725" s="22"/>
      <c r="D2725" s="22"/>
      <c r="G2725" s="22"/>
    </row>
    <row r="2726" spans="2:7">
      <c r="B2726" s="22"/>
      <c r="C2726" s="22"/>
      <c r="D2726" s="22"/>
      <c r="G2726" s="22"/>
    </row>
    <row r="2727" spans="2:7">
      <c r="B2727" s="22"/>
      <c r="C2727" s="22"/>
      <c r="D2727" s="22"/>
      <c r="G2727" s="22"/>
    </row>
    <row r="2728" spans="2:7">
      <c r="B2728" s="22"/>
      <c r="C2728" s="22"/>
      <c r="D2728" s="22"/>
      <c r="G2728" s="22"/>
    </row>
    <row r="2729" spans="2:7">
      <c r="B2729" s="22"/>
      <c r="C2729" s="22"/>
      <c r="D2729" s="22"/>
      <c r="G2729" s="22"/>
    </row>
    <row r="2730" spans="2:7">
      <c r="B2730" s="22"/>
      <c r="C2730" s="22"/>
      <c r="D2730" s="22"/>
      <c r="G2730" s="22"/>
    </row>
    <row r="2731" spans="2:7">
      <c r="B2731" s="22"/>
      <c r="C2731" s="22"/>
      <c r="D2731" s="22"/>
      <c r="G2731" s="22"/>
    </row>
    <row r="2732" spans="2:7">
      <c r="B2732" s="22"/>
      <c r="C2732" s="22"/>
      <c r="D2732" s="22"/>
      <c r="G2732" s="22"/>
    </row>
    <row r="2733" spans="2:7">
      <c r="B2733" s="22"/>
      <c r="C2733" s="22"/>
      <c r="D2733" s="22"/>
      <c r="G2733" s="22"/>
    </row>
    <row r="2734" spans="2:7">
      <c r="B2734" s="22"/>
      <c r="C2734" s="22"/>
      <c r="D2734" s="22"/>
      <c r="G2734" s="22"/>
    </row>
    <row r="2735" spans="2:7">
      <c r="B2735" s="22"/>
      <c r="C2735" s="22"/>
      <c r="D2735" s="22"/>
      <c r="G2735" s="22"/>
    </row>
    <row r="2736" spans="2:7">
      <c r="B2736" s="22"/>
      <c r="C2736" s="22"/>
      <c r="D2736" s="22"/>
      <c r="G2736" s="22"/>
    </row>
    <row r="2737" spans="2:7">
      <c r="B2737" s="22"/>
      <c r="C2737" s="22"/>
      <c r="D2737" s="22"/>
      <c r="G2737" s="22"/>
    </row>
    <row r="2738" spans="2:7">
      <c r="B2738" s="22"/>
      <c r="C2738" s="22"/>
      <c r="D2738" s="22"/>
      <c r="G2738" s="22"/>
    </row>
    <row r="2739" spans="2:7">
      <c r="B2739" s="22"/>
      <c r="C2739" s="22"/>
      <c r="D2739" s="22"/>
      <c r="G2739" s="22"/>
    </row>
    <row r="2740" spans="2:7">
      <c r="B2740" s="22"/>
      <c r="C2740" s="22"/>
      <c r="D2740" s="22"/>
      <c r="G2740" s="22"/>
    </row>
    <row r="2741" spans="2:7">
      <c r="B2741" s="22"/>
      <c r="C2741" s="22"/>
      <c r="D2741" s="22"/>
      <c r="G2741" s="22"/>
    </row>
    <row r="2742" spans="2:7">
      <c r="B2742" s="22"/>
      <c r="C2742" s="22"/>
      <c r="D2742" s="22"/>
      <c r="G2742" s="22"/>
    </row>
    <row r="2743" spans="2:7">
      <c r="B2743" s="22"/>
      <c r="C2743" s="22"/>
      <c r="D2743" s="22"/>
      <c r="G2743" s="22"/>
    </row>
    <row r="2744" spans="2:7">
      <c r="B2744" s="22"/>
      <c r="C2744" s="22"/>
      <c r="D2744" s="22"/>
      <c r="G2744" s="22"/>
    </row>
    <row r="2745" spans="2:7">
      <c r="B2745" s="22"/>
      <c r="C2745" s="22"/>
      <c r="D2745" s="22"/>
      <c r="G2745" s="22"/>
    </row>
    <row r="2746" spans="2:7">
      <c r="B2746" s="22"/>
      <c r="C2746" s="22"/>
      <c r="D2746" s="22"/>
      <c r="G2746" s="22"/>
    </row>
    <row r="2747" spans="2:7">
      <c r="B2747" s="22"/>
      <c r="C2747" s="22"/>
      <c r="D2747" s="22"/>
      <c r="G2747" s="22"/>
    </row>
    <row r="2748" spans="2:7">
      <c r="B2748" s="22"/>
      <c r="C2748" s="22"/>
      <c r="D2748" s="22"/>
      <c r="G2748" s="22"/>
    </row>
    <row r="2749" spans="2:7">
      <c r="B2749" s="22"/>
      <c r="C2749" s="22"/>
      <c r="D2749" s="22"/>
      <c r="G2749" s="22"/>
    </row>
    <row r="2750" spans="2:7">
      <c r="B2750" s="22"/>
      <c r="C2750" s="22"/>
      <c r="D2750" s="22"/>
      <c r="G2750" s="22"/>
    </row>
    <row r="2751" spans="2:7">
      <c r="B2751" s="22"/>
      <c r="C2751" s="22"/>
      <c r="D2751" s="22"/>
      <c r="G2751" s="22"/>
    </row>
    <row r="2752" spans="2:7">
      <c r="B2752" s="22"/>
      <c r="C2752" s="22"/>
      <c r="D2752" s="22"/>
      <c r="G2752" s="22"/>
    </row>
    <row r="2753" spans="2:7">
      <c r="B2753" s="22"/>
      <c r="C2753" s="22"/>
      <c r="D2753" s="22"/>
      <c r="G2753" s="22"/>
    </row>
    <row r="2754" spans="2:7">
      <c r="B2754" s="22"/>
      <c r="C2754" s="22"/>
      <c r="D2754" s="22"/>
      <c r="G2754" s="22"/>
    </row>
    <row r="2755" spans="2:7">
      <c r="B2755" s="22"/>
      <c r="C2755" s="22"/>
      <c r="D2755" s="22"/>
      <c r="G2755" s="22"/>
    </row>
    <row r="2756" spans="2:7">
      <c r="B2756" s="22"/>
      <c r="C2756" s="22"/>
      <c r="D2756" s="22"/>
      <c r="G2756" s="22"/>
    </row>
    <row r="2757" spans="2:7">
      <c r="B2757" s="22"/>
      <c r="C2757" s="22"/>
      <c r="D2757" s="22"/>
      <c r="G2757" s="22"/>
    </row>
    <row r="2758" spans="2:7">
      <c r="B2758" s="22"/>
      <c r="C2758" s="22"/>
      <c r="D2758" s="22"/>
      <c r="G2758" s="22"/>
    </row>
    <row r="2759" spans="2:7">
      <c r="B2759" s="22"/>
      <c r="C2759" s="22"/>
      <c r="D2759" s="22"/>
      <c r="G2759" s="22"/>
    </row>
    <row r="2760" spans="2:7">
      <c r="B2760" s="22"/>
      <c r="C2760" s="22"/>
      <c r="D2760" s="22"/>
      <c r="G2760" s="22"/>
    </row>
    <row r="2761" spans="2:7">
      <c r="B2761" s="22"/>
      <c r="C2761" s="22"/>
      <c r="D2761" s="22"/>
      <c r="G2761" s="22"/>
    </row>
    <row r="2762" spans="2:7">
      <c r="B2762" s="22"/>
      <c r="C2762" s="22"/>
      <c r="D2762" s="22"/>
      <c r="G2762" s="22"/>
    </row>
    <row r="2763" spans="2:7">
      <c r="B2763" s="22"/>
      <c r="C2763" s="22"/>
      <c r="D2763" s="22"/>
      <c r="G2763" s="22"/>
    </row>
    <row r="2764" spans="2:7">
      <c r="B2764" s="22"/>
      <c r="C2764" s="22"/>
      <c r="D2764" s="22"/>
      <c r="G2764" s="22"/>
    </row>
    <row r="2765" spans="2:7">
      <c r="B2765" s="22"/>
      <c r="C2765" s="22"/>
      <c r="D2765" s="22"/>
      <c r="G2765" s="22"/>
    </row>
    <row r="2766" spans="2:7">
      <c r="B2766" s="22"/>
      <c r="C2766" s="22"/>
      <c r="D2766" s="22"/>
      <c r="G2766" s="22"/>
    </row>
    <row r="2767" spans="2:7">
      <c r="B2767" s="22"/>
      <c r="C2767" s="22"/>
      <c r="D2767" s="22"/>
      <c r="G2767" s="22"/>
    </row>
    <row r="2768" spans="2:7">
      <c r="B2768" s="22"/>
      <c r="C2768" s="22"/>
      <c r="D2768" s="22"/>
      <c r="G2768" s="22"/>
    </row>
    <row r="2769" spans="2:7">
      <c r="B2769" s="22"/>
      <c r="C2769" s="22"/>
      <c r="D2769" s="22"/>
      <c r="G2769" s="22"/>
    </row>
    <row r="2770" spans="2:7">
      <c r="B2770" s="22"/>
      <c r="C2770" s="22"/>
      <c r="D2770" s="22"/>
      <c r="G2770" s="22"/>
    </row>
    <row r="2771" spans="2:7">
      <c r="B2771" s="22"/>
      <c r="C2771" s="22"/>
      <c r="D2771" s="22"/>
      <c r="G2771" s="22"/>
    </row>
    <row r="2772" spans="2:7">
      <c r="B2772" s="22"/>
      <c r="C2772" s="22"/>
      <c r="D2772" s="22"/>
      <c r="G2772" s="22"/>
    </row>
    <row r="2773" spans="2:7">
      <c r="B2773" s="22"/>
      <c r="C2773" s="22"/>
      <c r="D2773" s="22"/>
      <c r="G2773" s="22"/>
    </row>
    <row r="2774" spans="2:7">
      <c r="B2774" s="22"/>
      <c r="C2774" s="22"/>
      <c r="D2774" s="22"/>
      <c r="G2774" s="22"/>
    </row>
    <row r="2775" spans="2:7">
      <c r="B2775" s="22"/>
      <c r="C2775" s="22"/>
      <c r="D2775" s="22"/>
      <c r="G2775" s="22"/>
    </row>
    <row r="2776" spans="2:7">
      <c r="B2776" s="22"/>
      <c r="C2776" s="22"/>
      <c r="D2776" s="22"/>
      <c r="G2776" s="22"/>
    </row>
    <row r="2777" spans="2:7">
      <c r="B2777" s="22"/>
      <c r="C2777" s="22"/>
      <c r="D2777" s="22"/>
      <c r="G2777" s="22"/>
    </row>
    <row r="2778" spans="2:7">
      <c r="B2778" s="22"/>
      <c r="C2778" s="22"/>
      <c r="D2778" s="22"/>
      <c r="G2778" s="22"/>
    </row>
    <row r="2779" spans="2:7">
      <c r="B2779" s="22"/>
      <c r="C2779" s="22"/>
      <c r="D2779" s="22"/>
      <c r="G2779" s="22"/>
    </row>
    <row r="2780" spans="2:7">
      <c r="B2780" s="22"/>
      <c r="C2780" s="22"/>
      <c r="D2780" s="22"/>
      <c r="G2780" s="22"/>
    </row>
    <row r="2781" spans="2:7">
      <c r="B2781" s="22"/>
      <c r="C2781" s="22"/>
      <c r="D2781" s="22"/>
      <c r="G2781" s="22"/>
    </row>
    <row r="2782" spans="2:7">
      <c r="B2782" s="22"/>
      <c r="C2782" s="22"/>
      <c r="D2782" s="22"/>
      <c r="G2782" s="22"/>
    </row>
    <row r="2783" spans="2:7">
      <c r="B2783" s="22"/>
      <c r="C2783" s="22"/>
      <c r="D2783" s="22"/>
      <c r="G2783" s="22"/>
    </row>
    <row r="2784" spans="2:7">
      <c r="B2784" s="22"/>
      <c r="C2784" s="22"/>
      <c r="D2784" s="22"/>
      <c r="G2784" s="22"/>
    </row>
    <row r="2785" spans="2:7">
      <c r="B2785" s="22"/>
      <c r="C2785" s="22"/>
      <c r="D2785" s="22"/>
      <c r="G2785" s="22"/>
    </row>
    <row r="2786" spans="2:7">
      <c r="B2786" s="22"/>
      <c r="C2786" s="22"/>
      <c r="D2786" s="22"/>
      <c r="G2786" s="22"/>
    </row>
    <row r="2787" spans="2:7">
      <c r="B2787" s="22"/>
      <c r="C2787" s="22"/>
      <c r="D2787" s="22"/>
      <c r="G2787" s="22"/>
    </row>
    <row r="2788" spans="2:7">
      <c r="B2788" s="22"/>
      <c r="C2788" s="22"/>
      <c r="D2788" s="22"/>
      <c r="G2788" s="22"/>
    </row>
    <row r="2789" spans="2:7">
      <c r="B2789" s="22"/>
      <c r="C2789" s="22"/>
      <c r="D2789" s="22"/>
      <c r="G2789" s="22"/>
    </row>
    <row r="2790" spans="2:7">
      <c r="B2790" s="22"/>
      <c r="C2790" s="22"/>
      <c r="D2790" s="22"/>
      <c r="G2790" s="22"/>
    </row>
    <row r="2791" spans="2:7">
      <c r="B2791" s="22"/>
      <c r="C2791" s="22"/>
      <c r="D2791" s="22"/>
      <c r="G2791" s="22"/>
    </row>
    <row r="2792" spans="2:7">
      <c r="B2792" s="22"/>
      <c r="C2792" s="22"/>
      <c r="D2792" s="22"/>
      <c r="G2792" s="22"/>
    </row>
    <row r="2793" spans="2:7">
      <c r="B2793" s="22"/>
      <c r="C2793" s="22"/>
      <c r="D2793" s="22"/>
      <c r="G2793" s="22"/>
    </row>
    <row r="2794" spans="2:7">
      <c r="B2794" s="22"/>
      <c r="C2794" s="22"/>
      <c r="D2794" s="22"/>
      <c r="G2794" s="22"/>
    </row>
    <row r="2795" spans="2:7">
      <c r="B2795" s="22"/>
      <c r="C2795" s="22"/>
      <c r="D2795" s="22"/>
      <c r="G2795" s="22"/>
    </row>
    <row r="2796" spans="2:7">
      <c r="B2796" s="22"/>
      <c r="C2796" s="22"/>
      <c r="D2796" s="22"/>
      <c r="G2796" s="22"/>
    </row>
    <row r="2797" spans="2:7">
      <c r="B2797" s="22"/>
      <c r="C2797" s="22"/>
      <c r="D2797" s="22"/>
      <c r="G2797" s="22"/>
    </row>
    <row r="2798" spans="2:7">
      <c r="B2798" s="22"/>
      <c r="C2798" s="22"/>
      <c r="D2798" s="22"/>
      <c r="G2798" s="22"/>
    </row>
    <row r="2799" spans="2:7">
      <c r="B2799" s="22"/>
      <c r="C2799" s="22"/>
      <c r="D2799" s="22"/>
      <c r="G2799" s="22"/>
    </row>
    <row r="2800" spans="2:7">
      <c r="B2800" s="22"/>
      <c r="C2800" s="22"/>
      <c r="D2800" s="22"/>
      <c r="G2800" s="22"/>
    </row>
    <row r="2801" spans="2:7">
      <c r="B2801" s="22"/>
      <c r="C2801" s="22"/>
      <c r="D2801" s="22"/>
      <c r="G2801" s="22"/>
    </row>
    <row r="2802" spans="2:7">
      <c r="B2802" s="22"/>
      <c r="C2802" s="22"/>
      <c r="D2802" s="22"/>
      <c r="G2802" s="22"/>
    </row>
    <row r="2803" spans="2:7">
      <c r="B2803" s="22"/>
      <c r="C2803" s="22"/>
      <c r="D2803" s="22"/>
      <c r="G2803" s="22"/>
    </row>
    <row r="2804" spans="2:7">
      <c r="B2804" s="22"/>
      <c r="C2804" s="22"/>
      <c r="D2804" s="22"/>
      <c r="G2804" s="22"/>
    </row>
    <row r="2805" spans="2:7">
      <c r="B2805" s="22"/>
      <c r="C2805" s="22"/>
      <c r="D2805" s="22"/>
      <c r="G2805" s="22"/>
    </row>
    <row r="2806" spans="2:7">
      <c r="B2806" s="22"/>
      <c r="C2806" s="22"/>
      <c r="D2806" s="22"/>
      <c r="G2806" s="22"/>
    </row>
    <row r="2807" spans="2:7">
      <c r="B2807" s="22"/>
      <c r="C2807" s="22"/>
      <c r="D2807" s="22"/>
      <c r="G2807" s="22"/>
    </row>
    <row r="2808" spans="2:7">
      <c r="B2808" s="22"/>
      <c r="C2808" s="22"/>
      <c r="D2808" s="22"/>
      <c r="G2808" s="22"/>
    </row>
    <row r="2809" spans="2:7">
      <c r="B2809" s="22"/>
      <c r="C2809" s="22"/>
      <c r="D2809" s="22"/>
      <c r="G2809" s="22"/>
    </row>
    <row r="2810" spans="2:7">
      <c r="B2810" s="22"/>
      <c r="C2810" s="22"/>
      <c r="D2810" s="22"/>
      <c r="G2810" s="22"/>
    </row>
    <row r="2811" spans="2:7">
      <c r="B2811" s="22"/>
      <c r="C2811" s="22"/>
      <c r="D2811" s="22"/>
      <c r="G2811" s="22"/>
    </row>
    <row r="2812" spans="2:7">
      <c r="B2812" s="22"/>
      <c r="C2812" s="22"/>
      <c r="D2812" s="22"/>
      <c r="G2812" s="22"/>
    </row>
    <row r="2813" spans="2:7">
      <c r="B2813" s="22"/>
      <c r="C2813" s="22"/>
      <c r="D2813" s="22"/>
      <c r="G2813" s="22"/>
    </row>
    <row r="2814" spans="2:7">
      <c r="B2814" s="22"/>
      <c r="C2814" s="22"/>
      <c r="D2814" s="22"/>
      <c r="G2814" s="22"/>
    </row>
    <row r="2815" spans="2:7">
      <c r="B2815" s="22"/>
      <c r="C2815" s="22"/>
      <c r="D2815" s="22"/>
      <c r="G2815" s="22"/>
    </row>
    <row r="2816" spans="2:7">
      <c r="B2816" s="22"/>
      <c r="C2816" s="22"/>
      <c r="D2816" s="22"/>
      <c r="G2816" s="22"/>
    </row>
    <row r="2817" spans="2:7">
      <c r="B2817" s="22"/>
      <c r="C2817" s="22"/>
      <c r="D2817" s="22"/>
      <c r="G2817" s="22"/>
    </row>
    <row r="2818" spans="2:7">
      <c r="B2818" s="22"/>
      <c r="C2818" s="22"/>
      <c r="D2818" s="22"/>
      <c r="G2818" s="22"/>
    </row>
    <row r="2819" spans="2:7">
      <c r="B2819" s="22"/>
      <c r="C2819" s="22"/>
      <c r="D2819" s="22"/>
      <c r="G2819" s="22"/>
    </row>
    <row r="2820" spans="2:7">
      <c r="B2820" s="22"/>
      <c r="C2820" s="22"/>
      <c r="D2820" s="22"/>
      <c r="G2820" s="22"/>
    </row>
    <row r="2821" spans="2:7">
      <c r="B2821" s="22"/>
      <c r="C2821" s="22"/>
      <c r="D2821" s="22"/>
      <c r="G2821" s="22"/>
    </row>
    <row r="2822" spans="2:7">
      <c r="B2822" s="22"/>
      <c r="C2822" s="22"/>
      <c r="D2822" s="22"/>
      <c r="G2822" s="22"/>
    </row>
    <row r="2823" spans="2:7">
      <c r="B2823" s="22"/>
      <c r="C2823" s="22"/>
      <c r="D2823" s="22"/>
      <c r="G2823" s="22"/>
    </row>
    <row r="2824" spans="2:7">
      <c r="B2824" s="22"/>
      <c r="C2824" s="22"/>
      <c r="D2824" s="22"/>
      <c r="G2824" s="22"/>
    </row>
    <row r="2825" spans="2:7">
      <c r="B2825" s="22"/>
      <c r="C2825" s="22"/>
      <c r="D2825" s="22"/>
      <c r="G2825" s="22"/>
    </row>
    <row r="2826" spans="2:7">
      <c r="B2826" s="22"/>
      <c r="C2826" s="22"/>
      <c r="D2826" s="22"/>
      <c r="G2826" s="22"/>
    </row>
    <row r="2827" spans="2:7">
      <c r="B2827" s="22"/>
      <c r="C2827" s="22"/>
      <c r="D2827" s="22"/>
      <c r="G2827" s="22"/>
    </row>
    <row r="2828" spans="2:7">
      <c r="B2828" s="22"/>
      <c r="C2828" s="22"/>
      <c r="D2828" s="22"/>
      <c r="G2828" s="22"/>
    </row>
    <row r="2829" spans="2:7">
      <c r="B2829" s="22"/>
      <c r="C2829" s="22"/>
      <c r="D2829" s="22"/>
      <c r="G2829" s="22"/>
    </row>
    <row r="2830" spans="2:7">
      <c r="B2830" s="22"/>
      <c r="C2830" s="22"/>
      <c r="D2830" s="22"/>
      <c r="G2830" s="22"/>
    </row>
    <row r="2831" spans="2:7">
      <c r="B2831" s="22"/>
      <c r="C2831" s="22"/>
      <c r="D2831" s="22"/>
      <c r="G2831" s="22"/>
    </row>
    <row r="2832" spans="2:7">
      <c r="B2832" s="22"/>
      <c r="C2832" s="22"/>
      <c r="D2832" s="22"/>
      <c r="G2832" s="22"/>
    </row>
    <row r="2833" spans="2:7">
      <c r="B2833" s="22"/>
      <c r="C2833" s="22"/>
      <c r="D2833" s="22"/>
      <c r="G2833" s="22"/>
    </row>
    <row r="2834" spans="2:7">
      <c r="B2834" s="22"/>
      <c r="C2834" s="22"/>
      <c r="D2834" s="22"/>
      <c r="G2834" s="22"/>
    </row>
    <row r="2835" spans="2:7">
      <c r="B2835" s="22"/>
      <c r="C2835" s="22"/>
      <c r="D2835" s="22"/>
      <c r="G2835" s="22"/>
    </row>
    <row r="2836" spans="2:7">
      <c r="B2836" s="22"/>
      <c r="C2836" s="22"/>
      <c r="D2836" s="22"/>
      <c r="G2836" s="22"/>
    </row>
    <row r="2837" spans="2:7">
      <c r="B2837" s="22"/>
      <c r="C2837" s="22"/>
      <c r="D2837" s="22"/>
      <c r="G2837" s="22"/>
    </row>
    <row r="2838" spans="2:7">
      <c r="B2838" s="22"/>
      <c r="C2838" s="22"/>
      <c r="D2838" s="22"/>
      <c r="G2838" s="22"/>
    </row>
    <row r="2839" spans="2:7">
      <c r="B2839" s="22"/>
      <c r="C2839" s="22"/>
      <c r="D2839" s="22"/>
      <c r="G2839" s="22"/>
    </row>
    <row r="2840" spans="2:7">
      <c r="B2840" s="22"/>
      <c r="C2840" s="22"/>
      <c r="D2840" s="22"/>
      <c r="G2840" s="22"/>
    </row>
    <row r="2841" spans="2:7">
      <c r="B2841" s="22"/>
      <c r="C2841" s="22"/>
      <c r="D2841" s="22"/>
      <c r="G2841" s="22"/>
    </row>
    <row r="2842" spans="2:7">
      <c r="B2842" s="22"/>
      <c r="C2842" s="22"/>
      <c r="D2842" s="22"/>
      <c r="G2842" s="22"/>
    </row>
    <row r="2843" spans="2:7">
      <c r="B2843" s="22"/>
      <c r="C2843" s="22"/>
      <c r="D2843" s="22"/>
      <c r="G2843" s="22"/>
    </row>
    <row r="2844" spans="2:7">
      <c r="B2844" s="22"/>
      <c r="C2844" s="22"/>
      <c r="D2844" s="22"/>
      <c r="G2844" s="22"/>
    </row>
    <row r="2845" spans="2:7">
      <c r="B2845" s="22"/>
      <c r="C2845" s="22"/>
      <c r="D2845" s="22"/>
      <c r="G2845" s="22"/>
    </row>
    <row r="2846" spans="2:7">
      <c r="B2846" s="22"/>
      <c r="C2846" s="22"/>
      <c r="D2846" s="22"/>
      <c r="G2846" s="22"/>
    </row>
    <row r="2847" spans="2:7">
      <c r="B2847" s="22"/>
      <c r="C2847" s="22"/>
      <c r="D2847" s="22"/>
      <c r="G2847" s="22"/>
    </row>
    <row r="2848" spans="2:7">
      <c r="B2848" s="22"/>
      <c r="C2848" s="22"/>
      <c r="D2848" s="22"/>
      <c r="G2848" s="22"/>
    </row>
    <row r="2849" spans="2:7">
      <c r="B2849" s="22"/>
      <c r="C2849" s="22"/>
      <c r="D2849" s="22"/>
      <c r="G2849" s="22"/>
    </row>
    <row r="2850" spans="2:7">
      <c r="B2850" s="22"/>
      <c r="C2850" s="22"/>
      <c r="D2850" s="22"/>
      <c r="G2850" s="22"/>
    </row>
    <row r="2851" spans="2:7">
      <c r="B2851" s="22"/>
      <c r="C2851" s="22"/>
      <c r="D2851" s="22"/>
      <c r="G2851" s="22"/>
    </row>
    <row r="2852" spans="2:7">
      <c r="B2852" s="22"/>
      <c r="C2852" s="22"/>
      <c r="D2852" s="22"/>
      <c r="G2852" s="22"/>
    </row>
    <row r="2853" spans="2:7">
      <c r="B2853" s="22"/>
      <c r="C2853" s="22"/>
      <c r="D2853" s="22"/>
      <c r="G2853" s="22"/>
    </row>
    <row r="2854" spans="2:7">
      <c r="B2854" s="22"/>
      <c r="C2854" s="22"/>
      <c r="D2854" s="22"/>
      <c r="G2854" s="22"/>
    </row>
    <row r="2855" spans="2:7">
      <c r="B2855" s="22"/>
      <c r="C2855" s="22"/>
      <c r="D2855" s="22"/>
      <c r="G2855" s="22"/>
    </row>
    <row r="2856" spans="2:7">
      <c r="B2856" s="22"/>
      <c r="C2856" s="22"/>
      <c r="D2856" s="22"/>
      <c r="G2856" s="22"/>
    </row>
    <row r="2857" spans="2:7">
      <c r="B2857" s="22"/>
      <c r="C2857" s="22"/>
      <c r="D2857" s="22"/>
      <c r="G2857" s="22"/>
    </row>
    <row r="2858" spans="2:7">
      <c r="B2858" s="22"/>
      <c r="C2858" s="22"/>
      <c r="D2858" s="22"/>
      <c r="G2858" s="22"/>
    </row>
    <row r="2859" spans="2:7">
      <c r="B2859" s="22"/>
      <c r="C2859" s="22"/>
      <c r="D2859" s="22"/>
      <c r="G2859" s="22"/>
    </row>
    <row r="2860" spans="2:7">
      <c r="B2860" s="22"/>
      <c r="C2860" s="22"/>
      <c r="D2860" s="22"/>
      <c r="G2860" s="22"/>
    </row>
    <row r="2861" spans="2:7">
      <c r="B2861" s="22"/>
      <c r="C2861" s="22"/>
      <c r="D2861" s="22"/>
      <c r="G2861" s="22"/>
    </row>
    <row r="2862" spans="2:7">
      <c r="B2862" s="22"/>
      <c r="C2862" s="22"/>
      <c r="D2862" s="22"/>
      <c r="G2862" s="22"/>
    </row>
    <row r="2863" spans="2:7">
      <c r="B2863" s="22"/>
      <c r="C2863" s="22"/>
      <c r="D2863" s="22"/>
      <c r="G2863" s="22"/>
    </row>
    <row r="2864" spans="2:7">
      <c r="B2864" s="22"/>
      <c r="C2864" s="22"/>
      <c r="D2864" s="22"/>
      <c r="G2864" s="22"/>
    </row>
    <row r="2865" spans="2:7">
      <c r="B2865" s="22"/>
      <c r="C2865" s="22"/>
      <c r="D2865" s="22"/>
      <c r="G2865" s="22"/>
    </row>
    <row r="2866" spans="2:7">
      <c r="B2866" s="22"/>
      <c r="C2866" s="22"/>
      <c r="D2866" s="22"/>
      <c r="G2866" s="22"/>
    </row>
    <row r="2867" spans="2:7">
      <c r="B2867" s="22"/>
      <c r="C2867" s="22"/>
      <c r="D2867" s="22"/>
      <c r="G2867" s="22"/>
    </row>
    <row r="2868" spans="2:7">
      <c r="B2868" s="22"/>
      <c r="C2868" s="22"/>
      <c r="D2868" s="22"/>
      <c r="G2868" s="22"/>
    </row>
    <row r="2869" spans="2:7">
      <c r="B2869" s="22"/>
      <c r="C2869" s="22"/>
      <c r="D2869" s="22"/>
      <c r="G2869" s="22"/>
    </row>
    <row r="2870" spans="2:7">
      <c r="B2870" s="22"/>
      <c r="C2870" s="22"/>
      <c r="D2870" s="22"/>
      <c r="G2870" s="22"/>
    </row>
    <row r="2871" spans="2:7">
      <c r="B2871" s="22"/>
      <c r="C2871" s="22"/>
      <c r="D2871" s="22"/>
      <c r="G2871" s="22"/>
    </row>
    <row r="2872" spans="2:7">
      <c r="B2872" s="22"/>
      <c r="C2872" s="22"/>
      <c r="D2872" s="22"/>
      <c r="G2872" s="22"/>
    </row>
    <row r="2873" spans="2:7">
      <c r="B2873" s="22"/>
      <c r="C2873" s="22"/>
      <c r="D2873" s="22"/>
      <c r="G2873" s="22"/>
    </row>
    <row r="2874" spans="2:7">
      <c r="B2874" s="22"/>
      <c r="C2874" s="22"/>
      <c r="D2874" s="22"/>
      <c r="G2874" s="22"/>
    </row>
    <row r="2875" spans="2:7">
      <c r="B2875" s="22"/>
      <c r="C2875" s="22"/>
      <c r="D2875" s="22"/>
      <c r="G2875" s="22"/>
    </row>
    <row r="2876" spans="2:7">
      <c r="B2876" s="22"/>
      <c r="C2876" s="22"/>
      <c r="D2876" s="22"/>
      <c r="G2876" s="22"/>
    </row>
    <row r="2877" spans="2:7">
      <c r="B2877" s="22"/>
      <c r="C2877" s="22"/>
      <c r="D2877" s="22"/>
      <c r="G2877" s="22"/>
    </row>
    <row r="2878" spans="2:7">
      <c r="B2878" s="22"/>
      <c r="C2878" s="22"/>
      <c r="D2878" s="22"/>
      <c r="G2878" s="22"/>
    </row>
    <row r="2879" spans="2:7">
      <c r="B2879" s="22"/>
      <c r="C2879" s="22"/>
      <c r="D2879" s="22"/>
      <c r="G2879" s="22"/>
    </row>
    <row r="2880" spans="2:7">
      <c r="B2880" s="22"/>
      <c r="C2880" s="22"/>
      <c r="D2880" s="22"/>
      <c r="G2880" s="22"/>
    </row>
    <row r="2881" spans="2:7">
      <c r="B2881" s="22"/>
      <c r="C2881" s="22"/>
      <c r="D2881" s="22"/>
      <c r="G2881" s="22"/>
    </row>
    <row r="2882" spans="2:7">
      <c r="B2882" s="22"/>
      <c r="C2882" s="22"/>
      <c r="D2882" s="22"/>
      <c r="G2882" s="22"/>
    </row>
    <row r="2883" spans="2:7">
      <c r="B2883" s="22"/>
      <c r="C2883" s="22"/>
      <c r="D2883" s="22"/>
      <c r="G2883" s="22"/>
    </row>
    <row r="2884" spans="2:7">
      <c r="B2884" s="22"/>
      <c r="C2884" s="22"/>
      <c r="D2884" s="22"/>
      <c r="G2884" s="22"/>
    </row>
    <row r="2885" spans="2:7">
      <c r="B2885" s="22"/>
      <c r="C2885" s="22"/>
      <c r="D2885" s="22"/>
      <c r="G2885" s="22"/>
    </row>
    <row r="2886" spans="2:7">
      <c r="B2886" s="22"/>
      <c r="C2886" s="22"/>
      <c r="D2886" s="22"/>
      <c r="G2886" s="22"/>
    </row>
    <row r="2887" spans="2:7">
      <c r="B2887" s="22"/>
      <c r="C2887" s="22"/>
      <c r="D2887" s="22"/>
      <c r="G2887" s="22"/>
    </row>
    <row r="2888" spans="2:7">
      <c r="B2888" s="22"/>
      <c r="C2888" s="22"/>
      <c r="D2888" s="22"/>
      <c r="G2888" s="22"/>
    </row>
    <row r="2889" spans="2:7">
      <c r="B2889" s="22"/>
      <c r="C2889" s="22"/>
      <c r="D2889" s="22"/>
      <c r="G2889" s="22"/>
    </row>
    <row r="2890" spans="2:7">
      <c r="B2890" s="22"/>
      <c r="C2890" s="22"/>
      <c r="D2890" s="22"/>
      <c r="G2890" s="22"/>
    </row>
    <row r="2891" spans="2:7">
      <c r="B2891" s="22"/>
      <c r="C2891" s="22"/>
      <c r="D2891" s="22"/>
      <c r="G2891" s="22"/>
    </row>
    <row r="2892" spans="2:7">
      <c r="B2892" s="22"/>
      <c r="C2892" s="22"/>
      <c r="D2892" s="22"/>
      <c r="G2892" s="22"/>
    </row>
    <row r="2893" spans="2:7">
      <c r="B2893" s="22"/>
      <c r="C2893" s="22"/>
      <c r="D2893" s="22"/>
      <c r="G2893" s="22"/>
    </row>
    <row r="2894" spans="2:7">
      <c r="B2894" s="22"/>
      <c r="C2894" s="22"/>
      <c r="D2894" s="22"/>
      <c r="G2894" s="22"/>
    </row>
    <row r="2895" spans="2:7">
      <c r="B2895" s="22"/>
      <c r="C2895" s="22"/>
      <c r="D2895" s="22"/>
      <c r="G2895" s="22"/>
    </row>
    <row r="2896" spans="2:7">
      <c r="B2896" s="22"/>
      <c r="C2896" s="22"/>
      <c r="D2896" s="22"/>
      <c r="G2896" s="22"/>
    </row>
    <row r="2897" spans="2:7">
      <c r="B2897" s="22"/>
      <c r="C2897" s="22"/>
      <c r="D2897" s="22"/>
      <c r="G2897" s="22"/>
    </row>
    <row r="2898" spans="2:7">
      <c r="B2898" s="22"/>
      <c r="C2898" s="22"/>
      <c r="D2898" s="22"/>
      <c r="G2898" s="22"/>
    </row>
    <row r="2899" spans="2:7">
      <c r="B2899" s="22"/>
      <c r="C2899" s="22"/>
      <c r="D2899" s="22"/>
      <c r="G2899" s="22"/>
    </row>
    <row r="2900" spans="2:7">
      <c r="B2900" s="22"/>
      <c r="C2900" s="22"/>
      <c r="D2900" s="22"/>
      <c r="G2900" s="22"/>
    </row>
    <row r="2901" spans="2:7">
      <c r="B2901" s="22"/>
      <c r="C2901" s="22"/>
      <c r="D2901" s="22"/>
      <c r="G2901" s="22"/>
    </row>
    <row r="2902" spans="2:7">
      <c r="B2902" s="22"/>
      <c r="C2902" s="22"/>
      <c r="D2902" s="22"/>
      <c r="G2902" s="22"/>
    </row>
    <row r="2903" spans="2:7">
      <c r="B2903" s="22"/>
      <c r="C2903" s="22"/>
      <c r="D2903" s="22"/>
      <c r="G2903" s="22"/>
    </row>
    <row r="2904" spans="2:7">
      <c r="B2904" s="22"/>
      <c r="C2904" s="22"/>
      <c r="D2904" s="22"/>
      <c r="G2904" s="22"/>
    </row>
    <row r="2905" spans="2:7">
      <c r="B2905" s="22"/>
      <c r="C2905" s="22"/>
      <c r="D2905" s="22"/>
      <c r="G2905" s="22"/>
    </row>
    <row r="2906" spans="2:7">
      <c r="B2906" s="22"/>
      <c r="C2906" s="22"/>
      <c r="D2906" s="22"/>
      <c r="G2906" s="22"/>
    </row>
    <row r="2907" spans="2:7">
      <c r="B2907" s="22"/>
      <c r="C2907" s="22"/>
      <c r="D2907" s="22"/>
      <c r="G2907" s="22"/>
    </row>
    <row r="2908" spans="2:7">
      <c r="B2908" s="22"/>
      <c r="C2908" s="22"/>
      <c r="D2908" s="22"/>
      <c r="G2908" s="22"/>
    </row>
    <row r="2909" spans="2:7">
      <c r="B2909" s="22"/>
      <c r="C2909" s="22"/>
      <c r="D2909" s="22"/>
      <c r="G2909" s="22"/>
    </row>
    <row r="2910" spans="2:7">
      <c r="B2910" s="22"/>
      <c r="C2910" s="22"/>
      <c r="D2910" s="22"/>
      <c r="G2910" s="22"/>
    </row>
    <row r="2911" spans="2:7">
      <c r="B2911" s="22"/>
      <c r="C2911" s="22"/>
      <c r="D2911" s="22"/>
      <c r="G2911" s="22"/>
    </row>
    <row r="2912" spans="2:7">
      <c r="B2912" s="22"/>
      <c r="C2912" s="22"/>
      <c r="D2912" s="22"/>
      <c r="G2912" s="22"/>
    </row>
    <row r="2913" spans="2:7">
      <c r="B2913" s="22"/>
      <c r="C2913" s="22"/>
      <c r="D2913" s="22"/>
      <c r="G2913" s="22"/>
    </row>
    <row r="2914" spans="2:7">
      <c r="B2914" s="22"/>
      <c r="C2914" s="22"/>
      <c r="D2914" s="22"/>
      <c r="G2914" s="22"/>
    </row>
    <row r="2915" spans="2:7">
      <c r="B2915" s="22"/>
      <c r="C2915" s="22"/>
      <c r="D2915" s="22"/>
      <c r="G2915" s="22"/>
    </row>
    <row r="2916" spans="2:7">
      <c r="B2916" s="22"/>
      <c r="C2916" s="22"/>
      <c r="D2916" s="22"/>
      <c r="G2916" s="22"/>
    </row>
    <row r="2917" spans="2:7">
      <c r="B2917" s="22"/>
      <c r="C2917" s="22"/>
      <c r="D2917" s="22"/>
      <c r="G2917" s="22"/>
    </row>
    <row r="2918" spans="2:7">
      <c r="B2918" s="22"/>
      <c r="C2918" s="22"/>
      <c r="D2918" s="22"/>
      <c r="G2918" s="22"/>
    </row>
    <row r="2919" spans="2:7">
      <c r="B2919" s="22"/>
      <c r="C2919" s="22"/>
      <c r="D2919" s="22"/>
      <c r="G2919" s="22"/>
    </row>
    <row r="2920" spans="2:7">
      <c r="B2920" s="22"/>
      <c r="C2920" s="22"/>
      <c r="D2920" s="22"/>
      <c r="G2920" s="22"/>
    </row>
    <row r="2921" spans="2:7">
      <c r="B2921" s="22"/>
      <c r="C2921" s="22"/>
      <c r="D2921" s="22"/>
      <c r="G2921" s="22"/>
    </row>
    <row r="2922" spans="2:7">
      <c r="B2922" s="22"/>
      <c r="C2922" s="22"/>
      <c r="D2922" s="22"/>
      <c r="G2922" s="22"/>
    </row>
    <row r="2923" spans="2:7">
      <c r="B2923" s="22"/>
      <c r="C2923" s="22"/>
      <c r="D2923" s="22"/>
      <c r="G2923" s="22"/>
    </row>
    <row r="2924" spans="2:7">
      <c r="B2924" s="22"/>
      <c r="C2924" s="22"/>
      <c r="D2924" s="22"/>
      <c r="G2924" s="22"/>
    </row>
    <row r="2925" spans="2:7">
      <c r="B2925" s="22"/>
      <c r="C2925" s="22"/>
      <c r="D2925" s="22"/>
      <c r="G2925" s="22"/>
    </row>
    <row r="2926" spans="2:7">
      <c r="B2926" s="22"/>
      <c r="C2926" s="22"/>
      <c r="D2926" s="22"/>
      <c r="G2926" s="22"/>
    </row>
    <row r="2927" spans="2:7">
      <c r="B2927" s="22"/>
      <c r="C2927" s="22"/>
      <c r="D2927" s="22"/>
      <c r="G2927" s="22"/>
    </row>
    <row r="2928" spans="2:7">
      <c r="B2928" s="22"/>
      <c r="C2928" s="22"/>
      <c r="D2928" s="22"/>
      <c r="G2928" s="22"/>
    </row>
    <row r="2929" spans="2:7">
      <c r="B2929" s="22"/>
      <c r="C2929" s="22"/>
      <c r="D2929" s="22"/>
      <c r="G2929" s="22"/>
    </row>
    <row r="2930" spans="2:7">
      <c r="B2930" s="22"/>
      <c r="C2930" s="22"/>
      <c r="D2930" s="22"/>
      <c r="G2930" s="22"/>
    </row>
    <row r="2931" spans="2:7">
      <c r="B2931" s="22"/>
      <c r="C2931" s="22"/>
      <c r="D2931" s="22"/>
      <c r="G2931" s="22"/>
    </row>
    <row r="2932" spans="2:7">
      <c r="B2932" s="22"/>
      <c r="C2932" s="22"/>
      <c r="D2932" s="22"/>
      <c r="G2932" s="22"/>
    </row>
    <row r="2933" spans="2:7">
      <c r="B2933" s="22"/>
      <c r="C2933" s="22"/>
      <c r="D2933" s="22"/>
      <c r="G2933" s="22"/>
    </row>
    <row r="2934" spans="2:7">
      <c r="B2934" s="22"/>
      <c r="C2934" s="22"/>
      <c r="D2934" s="22"/>
      <c r="G2934" s="22"/>
    </row>
    <row r="2935" spans="2:7">
      <c r="B2935" s="22"/>
      <c r="C2935" s="22"/>
      <c r="D2935" s="22"/>
      <c r="G2935" s="22"/>
    </row>
    <row r="2936" spans="2:7">
      <c r="B2936" s="22"/>
      <c r="C2936" s="22"/>
      <c r="D2936" s="22"/>
      <c r="G2936" s="22"/>
    </row>
    <row r="2937" spans="2:7">
      <c r="B2937" s="22"/>
      <c r="C2937" s="22"/>
      <c r="D2937" s="22"/>
      <c r="G2937" s="22"/>
    </row>
    <row r="2938" spans="2:7">
      <c r="B2938" s="22"/>
      <c r="C2938" s="22"/>
      <c r="D2938" s="22"/>
      <c r="G2938" s="22"/>
    </row>
    <row r="2939" spans="2:7">
      <c r="B2939" s="22"/>
      <c r="C2939" s="22"/>
      <c r="D2939" s="22"/>
      <c r="G2939" s="22"/>
    </row>
    <row r="2940" spans="2:7">
      <c r="B2940" s="22"/>
      <c r="C2940" s="22"/>
      <c r="D2940" s="22"/>
      <c r="G2940" s="22"/>
    </row>
    <row r="2941" spans="2:7">
      <c r="B2941" s="22"/>
      <c r="C2941" s="22"/>
      <c r="D2941" s="22"/>
      <c r="G2941" s="22"/>
    </row>
    <row r="2942" spans="2:7">
      <c r="B2942" s="22"/>
      <c r="C2942" s="22"/>
      <c r="D2942" s="22"/>
      <c r="G2942" s="22"/>
    </row>
    <row r="2943" spans="2:7">
      <c r="B2943" s="22"/>
      <c r="C2943" s="22"/>
      <c r="D2943" s="22"/>
      <c r="G2943" s="22"/>
    </row>
    <row r="2944" spans="2:7">
      <c r="B2944" s="22"/>
      <c r="C2944" s="22"/>
      <c r="D2944" s="22"/>
      <c r="G2944" s="22"/>
    </row>
    <row r="2945" spans="2:7">
      <c r="B2945" s="22"/>
      <c r="C2945" s="22"/>
      <c r="D2945" s="22"/>
      <c r="G2945" s="22"/>
    </row>
    <row r="2946" spans="2:7">
      <c r="B2946" s="22"/>
      <c r="C2946" s="22"/>
      <c r="D2946" s="22"/>
      <c r="G2946" s="22"/>
    </row>
    <row r="2947" spans="2:7">
      <c r="B2947" s="22"/>
      <c r="C2947" s="22"/>
      <c r="D2947" s="22"/>
      <c r="G2947" s="22"/>
    </row>
    <row r="2948" spans="2:7">
      <c r="B2948" s="22"/>
      <c r="C2948" s="22"/>
      <c r="D2948" s="22"/>
      <c r="G2948" s="22"/>
    </row>
    <row r="2949" spans="2:7">
      <c r="B2949" s="22"/>
      <c r="C2949" s="22"/>
      <c r="D2949" s="22"/>
      <c r="G2949" s="22"/>
    </row>
    <row r="2950" spans="2:7">
      <c r="B2950" s="22"/>
      <c r="C2950" s="22"/>
      <c r="D2950" s="22"/>
      <c r="G2950" s="22"/>
    </row>
    <row r="2951" spans="2:7">
      <c r="B2951" s="22"/>
      <c r="C2951" s="22"/>
      <c r="D2951" s="22"/>
      <c r="G2951" s="22"/>
    </row>
    <row r="2952" spans="2:7">
      <c r="B2952" s="22"/>
      <c r="C2952" s="22"/>
      <c r="D2952" s="22"/>
      <c r="G2952" s="22"/>
    </row>
    <row r="2953" spans="2:7">
      <c r="B2953" s="22"/>
      <c r="C2953" s="22"/>
      <c r="D2953" s="22"/>
      <c r="G2953" s="22"/>
    </row>
    <row r="2954" spans="2:7">
      <c r="B2954" s="22"/>
      <c r="C2954" s="22"/>
      <c r="D2954" s="22"/>
      <c r="G2954" s="22"/>
    </row>
    <row r="2955" spans="2:7">
      <c r="B2955" s="22"/>
      <c r="C2955" s="22"/>
      <c r="D2955" s="22"/>
      <c r="G2955" s="22"/>
    </row>
    <row r="2956" spans="2:7">
      <c r="B2956" s="22"/>
      <c r="C2956" s="22"/>
      <c r="D2956" s="22"/>
      <c r="G2956" s="22"/>
    </row>
    <row r="2957" spans="2:7">
      <c r="B2957" s="22"/>
      <c r="C2957" s="22"/>
      <c r="D2957" s="22"/>
      <c r="G2957" s="22"/>
    </row>
    <row r="2958" spans="2:7">
      <c r="B2958" s="22"/>
      <c r="C2958" s="22"/>
      <c r="D2958" s="22"/>
      <c r="G2958" s="22"/>
    </row>
    <row r="2959" spans="2:7">
      <c r="B2959" s="22"/>
      <c r="C2959" s="22"/>
      <c r="D2959" s="22"/>
      <c r="G2959" s="22"/>
    </row>
    <row r="2960" spans="2:7">
      <c r="B2960" s="22"/>
      <c r="C2960" s="22"/>
      <c r="D2960" s="22"/>
      <c r="G2960" s="22"/>
    </row>
    <row r="2961" spans="2:7">
      <c r="B2961" s="22"/>
      <c r="C2961" s="22"/>
      <c r="D2961" s="22"/>
      <c r="G2961" s="22"/>
    </row>
    <row r="2962" spans="2:7">
      <c r="B2962" s="22"/>
      <c r="C2962" s="22"/>
      <c r="D2962" s="22"/>
      <c r="G2962" s="22"/>
    </row>
    <row r="2963" spans="2:7">
      <c r="B2963" s="22"/>
      <c r="C2963" s="22"/>
      <c r="D2963" s="22"/>
      <c r="G2963" s="22"/>
    </row>
    <row r="2964" spans="2:7">
      <c r="B2964" s="22"/>
      <c r="C2964" s="22"/>
      <c r="D2964" s="22"/>
      <c r="G2964" s="22"/>
    </row>
    <row r="2965" spans="2:7">
      <c r="B2965" s="22"/>
      <c r="C2965" s="22"/>
      <c r="D2965" s="22"/>
      <c r="G2965" s="22"/>
    </row>
    <row r="2966" spans="2:7">
      <c r="B2966" s="22"/>
      <c r="C2966" s="22"/>
      <c r="D2966" s="22"/>
      <c r="G2966" s="22"/>
    </row>
    <row r="2967" spans="2:7">
      <c r="B2967" s="22"/>
      <c r="C2967" s="22"/>
      <c r="D2967" s="22"/>
      <c r="G2967" s="22"/>
    </row>
    <row r="2968" spans="2:7">
      <c r="B2968" s="22"/>
      <c r="C2968" s="22"/>
      <c r="D2968" s="22"/>
      <c r="G2968" s="22"/>
    </row>
    <row r="2969" spans="2:7">
      <c r="B2969" s="22"/>
      <c r="C2969" s="22"/>
      <c r="D2969" s="22"/>
      <c r="G2969" s="22"/>
    </row>
    <row r="2970" spans="2:7">
      <c r="B2970" s="22"/>
      <c r="C2970" s="22"/>
      <c r="D2970" s="22"/>
      <c r="G2970" s="22"/>
    </row>
    <row r="2971" spans="2:7">
      <c r="B2971" s="22"/>
      <c r="C2971" s="22"/>
      <c r="D2971" s="22"/>
      <c r="G2971" s="22"/>
    </row>
    <row r="2972" spans="2:7">
      <c r="B2972" s="22"/>
      <c r="C2972" s="22"/>
      <c r="D2972" s="22"/>
      <c r="G2972" s="22"/>
    </row>
    <row r="2973" spans="2:7">
      <c r="B2973" s="22"/>
      <c r="C2973" s="22"/>
      <c r="D2973" s="22"/>
      <c r="G2973" s="22"/>
    </row>
    <row r="2974" spans="2:7">
      <c r="B2974" s="22"/>
      <c r="C2974" s="22"/>
      <c r="D2974" s="22"/>
      <c r="G2974" s="22"/>
    </row>
    <row r="2975" spans="2:7">
      <c r="B2975" s="22"/>
      <c r="C2975" s="22"/>
      <c r="D2975" s="22"/>
      <c r="G2975" s="22"/>
    </row>
    <row r="2976" spans="2:7">
      <c r="B2976" s="22"/>
      <c r="C2976" s="22"/>
      <c r="D2976" s="22"/>
      <c r="G2976" s="22"/>
    </row>
    <row r="2977" spans="2:7">
      <c r="B2977" s="22"/>
      <c r="C2977" s="22"/>
      <c r="D2977" s="22"/>
      <c r="G2977" s="22"/>
    </row>
    <row r="2978" spans="2:7">
      <c r="B2978" s="22"/>
      <c r="C2978" s="22"/>
      <c r="D2978" s="22"/>
      <c r="G2978" s="22"/>
    </row>
    <row r="2979" spans="2:7">
      <c r="B2979" s="22"/>
      <c r="C2979" s="22"/>
      <c r="D2979" s="22"/>
      <c r="G2979" s="22"/>
    </row>
    <row r="2980" spans="2:7">
      <c r="B2980" s="22"/>
      <c r="C2980" s="22"/>
      <c r="D2980" s="22"/>
      <c r="G2980" s="22"/>
    </row>
    <row r="2981" spans="2:7">
      <c r="B2981" s="22"/>
      <c r="C2981" s="22"/>
      <c r="D2981" s="22"/>
      <c r="G2981" s="22"/>
    </row>
    <row r="2982" spans="2:7">
      <c r="B2982" s="22"/>
      <c r="C2982" s="22"/>
      <c r="D2982" s="22"/>
      <c r="G2982" s="22"/>
    </row>
    <row r="2983" spans="2:7">
      <c r="B2983" s="22"/>
      <c r="C2983" s="22"/>
      <c r="D2983" s="22"/>
      <c r="G2983" s="22"/>
    </row>
    <row r="2984" spans="2:7">
      <c r="B2984" s="22"/>
      <c r="C2984" s="22"/>
      <c r="D2984" s="22"/>
      <c r="G2984" s="22"/>
    </row>
    <row r="2985" spans="2:7">
      <c r="B2985" s="22"/>
      <c r="C2985" s="22"/>
      <c r="D2985" s="22"/>
      <c r="G2985" s="22"/>
    </row>
    <row r="2986" spans="2:7">
      <c r="B2986" s="22"/>
      <c r="C2986" s="22"/>
      <c r="D2986" s="22"/>
      <c r="G2986" s="22"/>
    </row>
    <row r="2987" spans="2:7">
      <c r="B2987" s="22"/>
      <c r="C2987" s="22"/>
      <c r="D2987" s="22"/>
      <c r="G2987" s="22"/>
    </row>
    <row r="2988" spans="2:7">
      <c r="B2988" s="22"/>
      <c r="C2988" s="22"/>
      <c r="D2988" s="22"/>
      <c r="G2988" s="22"/>
    </row>
    <row r="2989" spans="2:7">
      <c r="B2989" s="22"/>
      <c r="C2989" s="22"/>
      <c r="D2989" s="22"/>
      <c r="G2989" s="22"/>
    </row>
    <row r="2990" spans="2:7">
      <c r="B2990" s="22"/>
      <c r="C2990" s="22"/>
      <c r="D2990" s="22"/>
      <c r="G2990" s="22"/>
    </row>
    <row r="2991" spans="2:7">
      <c r="B2991" s="22"/>
      <c r="C2991" s="22"/>
      <c r="D2991" s="22"/>
      <c r="G2991" s="22"/>
    </row>
    <row r="2992" spans="2:7">
      <c r="B2992" s="22"/>
      <c r="C2992" s="22"/>
      <c r="D2992" s="22"/>
      <c r="G2992" s="22"/>
    </row>
    <row r="2993" spans="2:7">
      <c r="B2993" s="22"/>
      <c r="C2993" s="22"/>
      <c r="D2993" s="22"/>
      <c r="G2993" s="22"/>
    </row>
    <row r="2994" spans="2:7">
      <c r="B2994" s="22"/>
      <c r="C2994" s="22"/>
      <c r="D2994" s="22"/>
      <c r="G2994" s="22"/>
    </row>
    <row r="2995" spans="2:7">
      <c r="B2995" s="22"/>
      <c r="C2995" s="22"/>
      <c r="D2995" s="22"/>
      <c r="G2995" s="22"/>
    </row>
    <row r="2996" spans="2:7">
      <c r="B2996" s="22"/>
      <c r="C2996" s="22"/>
      <c r="D2996" s="22"/>
      <c r="G2996" s="22"/>
    </row>
    <row r="2997" spans="2:7">
      <c r="B2997" s="22"/>
      <c r="C2997" s="22"/>
      <c r="D2997" s="22"/>
      <c r="G2997" s="22"/>
    </row>
    <row r="2998" spans="2:7">
      <c r="B2998" s="22"/>
      <c r="C2998" s="22"/>
      <c r="D2998" s="22"/>
      <c r="G2998" s="22"/>
    </row>
    <row r="2999" spans="2:7">
      <c r="B2999" s="22"/>
      <c r="C2999" s="22"/>
      <c r="D2999" s="22"/>
      <c r="G2999" s="22"/>
    </row>
    <row r="3000" spans="2:7">
      <c r="B3000" s="22"/>
      <c r="C3000" s="22"/>
      <c r="D3000" s="22"/>
      <c r="G3000" s="22"/>
    </row>
    <row r="3001" spans="2:7">
      <c r="B3001" s="22"/>
      <c r="C3001" s="22"/>
      <c r="D3001" s="22"/>
      <c r="G3001" s="22"/>
    </row>
    <row r="3002" spans="2:7">
      <c r="B3002" s="22"/>
      <c r="C3002" s="22"/>
      <c r="D3002" s="22"/>
      <c r="G3002" s="22"/>
    </row>
    <row r="3003" spans="2:7">
      <c r="B3003" s="22"/>
      <c r="C3003" s="22"/>
      <c r="D3003" s="22"/>
      <c r="G3003" s="22"/>
    </row>
    <row r="3004" spans="2:7">
      <c r="B3004" s="22"/>
      <c r="C3004" s="22"/>
      <c r="D3004" s="22"/>
      <c r="G3004" s="22"/>
    </row>
    <row r="3005" spans="2:7">
      <c r="B3005" s="22"/>
      <c r="C3005" s="22"/>
      <c r="D3005" s="22"/>
      <c r="G3005" s="22"/>
    </row>
    <row r="3006" spans="2:7">
      <c r="B3006" s="22"/>
      <c r="C3006" s="22"/>
      <c r="D3006" s="22"/>
      <c r="G3006" s="22"/>
    </row>
    <row r="3007" spans="2:7">
      <c r="B3007" s="22"/>
      <c r="C3007" s="22"/>
      <c r="D3007" s="22"/>
      <c r="G3007" s="22"/>
    </row>
    <row r="3008" spans="2:7">
      <c r="B3008" s="22"/>
      <c r="C3008" s="22"/>
      <c r="D3008" s="22"/>
      <c r="G3008" s="22"/>
    </row>
    <row r="3009" spans="2:7">
      <c r="B3009" s="22"/>
      <c r="C3009" s="22"/>
      <c r="D3009" s="22"/>
      <c r="G3009" s="22"/>
    </row>
    <row r="3010" spans="2:7">
      <c r="B3010" s="22"/>
      <c r="C3010" s="22"/>
      <c r="D3010" s="22"/>
      <c r="G3010" s="22"/>
    </row>
    <row r="3011" spans="2:7">
      <c r="B3011" s="22"/>
      <c r="C3011" s="22"/>
      <c r="D3011" s="22"/>
      <c r="G3011" s="22"/>
    </row>
    <row r="3012" spans="2:7">
      <c r="B3012" s="22"/>
      <c r="C3012" s="22"/>
      <c r="D3012" s="22"/>
      <c r="G3012" s="22"/>
    </row>
    <row r="3013" spans="2:7">
      <c r="B3013" s="22"/>
      <c r="C3013" s="22"/>
      <c r="D3013" s="22"/>
      <c r="G3013" s="22"/>
    </row>
    <row r="3014" spans="2:7">
      <c r="B3014" s="22"/>
      <c r="C3014" s="22"/>
      <c r="D3014" s="22"/>
      <c r="G3014" s="22"/>
    </row>
    <row r="3015" spans="2:7">
      <c r="B3015" s="22"/>
      <c r="C3015" s="22"/>
      <c r="D3015" s="22"/>
      <c r="G3015" s="22"/>
    </row>
    <row r="3016" spans="2:7">
      <c r="B3016" s="22"/>
      <c r="C3016" s="22"/>
      <c r="D3016" s="22"/>
      <c r="G3016" s="22"/>
    </row>
    <row r="3017" spans="2:7">
      <c r="B3017" s="22"/>
      <c r="C3017" s="22"/>
      <c r="D3017" s="22"/>
      <c r="G3017" s="22"/>
    </row>
    <row r="3018" spans="2:7">
      <c r="B3018" s="22"/>
      <c r="C3018" s="22"/>
      <c r="D3018" s="22"/>
      <c r="G3018" s="22"/>
    </row>
    <row r="3019" spans="2:7">
      <c r="B3019" s="22"/>
      <c r="C3019" s="22"/>
      <c r="D3019" s="22"/>
      <c r="G3019" s="22"/>
    </row>
    <row r="3020" spans="2:7">
      <c r="B3020" s="22"/>
      <c r="C3020" s="22"/>
      <c r="D3020" s="22"/>
      <c r="G3020" s="22"/>
    </row>
    <row r="3021" spans="2:7">
      <c r="B3021" s="22"/>
      <c r="C3021" s="22"/>
      <c r="D3021" s="22"/>
      <c r="G3021" s="22"/>
    </row>
    <row r="3022" spans="2:7">
      <c r="B3022" s="22"/>
      <c r="C3022" s="22"/>
      <c r="D3022" s="22"/>
      <c r="G3022" s="22"/>
    </row>
    <row r="3023" spans="2:7">
      <c r="B3023" s="22"/>
      <c r="C3023" s="22"/>
      <c r="D3023" s="22"/>
      <c r="G3023" s="22"/>
    </row>
    <row r="3024" spans="2:7">
      <c r="B3024" s="22"/>
      <c r="C3024" s="22"/>
      <c r="D3024" s="22"/>
      <c r="G3024" s="22"/>
    </row>
    <row r="3025" spans="2:7">
      <c r="B3025" s="22"/>
      <c r="C3025" s="22"/>
      <c r="D3025" s="22"/>
      <c r="G3025" s="22"/>
    </row>
    <row r="3026" spans="2:7">
      <c r="B3026" s="22"/>
      <c r="C3026" s="22"/>
      <c r="D3026" s="22"/>
      <c r="G3026" s="22"/>
    </row>
    <row r="3027" spans="2:7">
      <c r="B3027" s="22"/>
      <c r="C3027" s="22"/>
      <c r="D3027" s="22"/>
      <c r="G3027" s="22"/>
    </row>
    <row r="3028" spans="2:7">
      <c r="B3028" s="22"/>
      <c r="C3028" s="22"/>
      <c r="D3028" s="22"/>
      <c r="G3028" s="22"/>
    </row>
    <row r="3029" spans="2:7">
      <c r="B3029" s="22"/>
      <c r="C3029" s="22"/>
      <c r="D3029" s="22"/>
      <c r="G3029" s="22"/>
    </row>
    <row r="3030" spans="2:7">
      <c r="B3030" s="22"/>
      <c r="C3030" s="22"/>
      <c r="D3030" s="22"/>
      <c r="G3030" s="22"/>
    </row>
    <row r="3031" spans="2:7">
      <c r="B3031" s="22"/>
      <c r="C3031" s="22"/>
      <c r="D3031" s="22"/>
      <c r="G3031" s="22"/>
    </row>
    <row r="3032" spans="2:7">
      <c r="B3032" s="22"/>
      <c r="C3032" s="22"/>
      <c r="D3032" s="22"/>
      <c r="G3032" s="22"/>
    </row>
    <row r="3033" spans="2:7">
      <c r="B3033" s="22"/>
      <c r="C3033" s="22"/>
      <c r="D3033" s="22"/>
      <c r="G3033" s="22"/>
    </row>
    <row r="3034" spans="2:7">
      <c r="B3034" s="22"/>
      <c r="C3034" s="22"/>
      <c r="D3034" s="22"/>
      <c r="G3034" s="22"/>
    </row>
    <row r="3035" spans="2:7">
      <c r="B3035" s="22"/>
      <c r="C3035" s="22"/>
      <c r="D3035" s="22"/>
      <c r="G3035" s="22"/>
    </row>
    <row r="3036" spans="2:7">
      <c r="B3036" s="22"/>
      <c r="C3036" s="22"/>
      <c r="D3036" s="22"/>
      <c r="G3036" s="22"/>
    </row>
    <row r="3037" spans="2:7">
      <c r="B3037" s="22"/>
      <c r="C3037" s="22"/>
      <c r="D3037" s="22"/>
      <c r="G3037" s="22"/>
    </row>
    <row r="3038" spans="2:7">
      <c r="B3038" s="22"/>
      <c r="C3038" s="22"/>
      <c r="D3038" s="22"/>
      <c r="G3038" s="22"/>
    </row>
    <row r="3039" spans="2:7">
      <c r="B3039" s="22"/>
      <c r="C3039" s="22"/>
      <c r="D3039" s="22"/>
      <c r="G3039" s="22"/>
    </row>
    <row r="3040" spans="2:7">
      <c r="B3040" s="22"/>
      <c r="C3040" s="22"/>
      <c r="D3040" s="22"/>
      <c r="G3040" s="22"/>
    </row>
    <row r="3041" spans="2:7">
      <c r="B3041" s="22"/>
      <c r="C3041" s="22"/>
      <c r="D3041" s="22"/>
      <c r="G3041" s="22"/>
    </row>
    <row r="3042" spans="2:7">
      <c r="B3042" s="22"/>
      <c r="C3042" s="22"/>
      <c r="D3042" s="22"/>
      <c r="G3042" s="22"/>
    </row>
    <row r="3043" spans="2:7">
      <c r="B3043" s="22"/>
      <c r="C3043" s="22"/>
      <c r="D3043" s="22"/>
      <c r="G3043" s="22"/>
    </row>
    <row r="3044" spans="2:7">
      <c r="B3044" s="22"/>
      <c r="C3044" s="22"/>
      <c r="D3044" s="22"/>
      <c r="G3044" s="22"/>
    </row>
    <row r="3045" spans="2:7">
      <c r="B3045" s="22"/>
      <c r="C3045" s="22"/>
      <c r="D3045" s="22"/>
      <c r="G3045" s="22"/>
    </row>
    <row r="3046" spans="2:7">
      <c r="B3046" s="22"/>
      <c r="C3046" s="22"/>
      <c r="D3046" s="22"/>
      <c r="G3046" s="22"/>
    </row>
    <row r="3047" spans="2:7">
      <c r="B3047" s="22"/>
      <c r="C3047" s="22"/>
      <c r="D3047" s="22"/>
      <c r="G3047" s="22"/>
    </row>
    <row r="3048" spans="2:7">
      <c r="B3048" s="22"/>
      <c r="C3048" s="22"/>
      <c r="D3048" s="22"/>
      <c r="G3048" s="22"/>
    </row>
    <row r="3049" spans="2:7">
      <c r="B3049" s="22"/>
      <c r="C3049" s="22"/>
      <c r="D3049" s="22"/>
      <c r="G3049" s="22"/>
    </row>
    <row r="3050" spans="2:7">
      <c r="B3050" s="22"/>
      <c r="C3050" s="22"/>
      <c r="D3050" s="22"/>
      <c r="G3050" s="22"/>
    </row>
    <row r="3051" spans="2:7">
      <c r="B3051" s="22"/>
      <c r="C3051" s="22"/>
      <c r="D3051" s="22"/>
      <c r="G3051" s="22"/>
    </row>
    <row r="3052" spans="2:7">
      <c r="B3052" s="22"/>
      <c r="C3052" s="22"/>
      <c r="D3052" s="22"/>
      <c r="G3052" s="22"/>
    </row>
    <row r="3053" spans="2:7">
      <c r="B3053" s="22"/>
      <c r="C3053" s="22"/>
      <c r="D3053" s="22"/>
      <c r="G3053" s="22"/>
    </row>
    <row r="3054" spans="2:7">
      <c r="B3054" s="22"/>
      <c r="C3054" s="22"/>
      <c r="D3054" s="22"/>
      <c r="G3054" s="22"/>
    </row>
    <row r="3055" spans="2:7">
      <c r="B3055" s="22"/>
      <c r="C3055" s="22"/>
      <c r="D3055" s="22"/>
      <c r="G3055" s="22"/>
    </row>
    <row r="3056" spans="2:7">
      <c r="B3056" s="22"/>
      <c r="C3056" s="22"/>
      <c r="D3056" s="22"/>
      <c r="G3056" s="22"/>
    </row>
    <row r="3057" spans="2:7">
      <c r="B3057" s="22"/>
      <c r="C3057" s="22"/>
      <c r="D3057" s="22"/>
      <c r="G3057" s="22"/>
    </row>
    <row r="3058" spans="2:7">
      <c r="B3058" s="22"/>
      <c r="C3058" s="22"/>
      <c r="D3058" s="22"/>
      <c r="G3058" s="22"/>
    </row>
    <row r="3059" spans="2:7">
      <c r="B3059" s="22"/>
      <c r="C3059" s="22"/>
      <c r="D3059" s="22"/>
      <c r="G3059" s="22"/>
    </row>
    <row r="3060" spans="2:7">
      <c r="B3060" s="22"/>
      <c r="C3060" s="22"/>
      <c r="D3060" s="22"/>
      <c r="G3060" s="22"/>
    </row>
    <row r="3061" spans="2:7">
      <c r="B3061" s="22"/>
      <c r="C3061" s="22"/>
      <c r="D3061" s="22"/>
      <c r="G3061" s="22"/>
    </row>
    <row r="3062" spans="2:7">
      <c r="B3062" s="22"/>
      <c r="C3062" s="22"/>
      <c r="D3062" s="22"/>
      <c r="G3062" s="22"/>
    </row>
    <row r="3063" spans="2:7">
      <c r="B3063" s="22"/>
      <c r="C3063" s="22"/>
      <c r="D3063" s="22"/>
      <c r="G3063" s="22"/>
    </row>
    <row r="3064" spans="2:7">
      <c r="B3064" s="22"/>
      <c r="C3064" s="22"/>
      <c r="D3064" s="22"/>
      <c r="G3064" s="22"/>
    </row>
    <row r="3065" spans="2:7">
      <c r="B3065" s="22"/>
      <c r="C3065" s="22"/>
      <c r="D3065" s="22"/>
      <c r="G3065" s="22"/>
    </row>
    <row r="3066" spans="2:7">
      <c r="B3066" s="22"/>
      <c r="C3066" s="22"/>
      <c r="D3066" s="22"/>
      <c r="G3066" s="22"/>
    </row>
    <row r="3067" spans="2:7">
      <c r="B3067" s="22"/>
      <c r="C3067" s="22"/>
      <c r="D3067" s="22"/>
      <c r="G3067" s="22"/>
    </row>
    <row r="3068" spans="2:7">
      <c r="B3068" s="22"/>
      <c r="C3068" s="22"/>
      <c r="D3068" s="22"/>
      <c r="G3068" s="22"/>
    </row>
    <row r="3069" spans="2:7">
      <c r="B3069" s="22"/>
      <c r="C3069" s="22"/>
      <c r="D3069" s="22"/>
      <c r="G3069" s="22"/>
    </row>
    <row r="3070" spans="2:7">
      <c r="B3070" s="22"/>
      <c r="C3070" s="22"/>
      <c r="D3070" s="22"/>
      <c r="G3070" s="22"/>
    </row>
    <row r="3071" spans="2:7">
      <c r="B3071" s="22"/>
      <c r="C3071" s="22"/>
      <c r="D3071" s="22"/>
      <c r="G3071" s="22"/>
    </row>
    <row r="3072" spans="2:7">
      <c r="B3072" s="22"/>
      <c r="C3072" s="22"/>
      <c r="D3072" s="22"/>
      <c r="G3072" s="22"/>
    </row>
    <row r="3073" spans="2:7">
      <c r="B3073" s="22"/>
      <c r="C3073" s="22"/>
      <c r="D3073" s="22"/>
      <c r="G3073" s="22"/>
    </row>
    <row r="3074" spans="2:7">
      <c r="B3074" s="22"/>
      <c r="C3074" s="22"/>
      <c r="D3074" s="22"/>
      <c r="G3074" s="22"/>
    </row>
    <row r="3075" spans="2:7">
      <c r="B3075" s="22"/>
      <c r="C3075" s="22"/>
      <c r="D3075" s="22"/>
      <c r="G3075" s="22"/>
    </row>
    <row r="3076" spans="2:7">
      <c r="B3076" s="22"/>
      <c r="C3076" s="22"/>
      <c r="D3076" s="22"/>
      <c r="G3076" s="22"/>
    </row>
    <row r="3077" spans="2:7">
      <c r="B3077" s="22"/>
      <c r="C3077" s="22"/>
      <c r="D3077" s="22"/>
      <c r="G3077" s="22"/>
    </row>
    <row r="3078" spans="2:7">
      <c r="B3078" s="22"/>
      <c r="C3078" s="22"/>
      <c r="D3078" s="22"/>
      <c r="G3078" s="22"/>
    </row>
    <row r="3079" spans="2:7">
      <c r="B3079" s="22"/>
      <c r="C3079" s="22"/>
      <c r="D3079" s="22"/>
      <c r="G3079" s="22"/>
    </row>
    <row r="3080" spans="2:7">
      <c r="B3080" s="22"/>
      <c r="C3080" s="22"/>
      <c r="D3080" s="22"/>
      <c r="G3080" s="22"/>
    </row>
    <row r="3081" spans="2:7">
      <c r="B3081" s="22"/>
      <c r="C3081" s="22"/>
      <c r="D3081" s="22"/>
      <c r="G3081" s="22"/>
    </row>
    <row r="3082" spans="2:7">
      <c r="B3082" s="22"/>
      <c r="C3082" s="22"/>
      <c r="D3082" s="22"/>
      <c r="G3082" s="22"/>
    </row>
    <row r="3083" spans="2:7">
      <c r="B3083" s="22"/>
      <c r="C3083" s="22"/>
      <c r="D3083" s="22"/>
      <c r="G3083" s="22"/>
    </row>
    <row r="3084" spans="2:7">
      <c r="B3084" s="22"/>
      <c r="C3084" s="22"/>
      <c r="D3084" s="22"/>
      <c r="G3084" s="22"/>
    </row>
    <row r="3085" spans="2:7">
      <c r="B3085" s="22"/>
      <c r="C3085" s="22"/>
      <c r="D3085" s="22"/>
      <c r="G3085" s="22"/>
    </row>
    <row r="3086" spans="2:7">
      <c r="B3086" s="22"/>
      <c r="C3086" s="22"/>
      <c r="D3086" s="22"/>
      <c r="G3086" s="22"/>
    </row>
    <row r="3087" spans="2:7">
      <c r="B3087" s="22"/>
      <c r="C3087" s="22"/>
      <c r="D3087" s="22"/>
      <c r="G3087" s="22"/>
    </row>
    <row r="3088" spans="2:7">
      <c r="B3088" s="22"/>
      <c r="C3088" s="22"/>
      <c r="D3088" s="22"/>
      <c r="G3088" s="22"/>
    </row>
    <row r="3089" spans="2:7">
      <c r="B3089" s="22"/>
      <c r="C3089" s="22"/>
      <c r="D3089" s="22"/>
      <c r="G3089" s="22"/>
    </row>
    <row r="3090" spans="2:7">
      <c r="B3090" s="22"/>
      <c r="C3090" s="22"/>
      <c r="D3090" s="22"/>
      <c r="G3090" s="22"/>
    </row>
    <row r="3091" spans="2:7">
      <c r="B3091" s="22"/>
      <c r="C3091" s="22"/>
      <c r="D3091" s="22"/>
      <c r="G3091" s="22"/>
    </row>
    <row r="3092" spans="2:7">
      <c r="B3092" s="22"/>
      <c r="C3092" s="22"/>
      <c r="D3092" s="22"/>
      <c r="G3092" s="22"/>
    </row>
    <row r="3093" spans="2:7">
      <c r="B3093" s="22"/>
      <c r="C3093" s="22"/>
      <c r="D3093" s="22"/>
      <c r="G3093" s="22"/>
    </row>
    <row r="3094" spans="2:7">
      <c r="B3094" s="22"/>
      <c r="C3094" s="22"/>
      <c r="D3094" s="22"/>
      <c r="G3094" s="22"/>
    </row>
    <row r="3095" spans="2:7">
      <c r="B3095" s="22"/>
      <c r="C3095" s="22"/>
      <c r="D3095" s="22"/>
      <c r="G3095" s="22"/>
    </row>
    <row r="3096" spans="2:7">
      <c r="B3096" s="22"/>
      <c r="C3096" s="22"/>
      <c r="D3096" s="22"/>
      <c r="G3096" s="22"/>
    </row>
    <row r="3097" spans="2:7">
      <c r="B3097" s="22"/>
      <c r="C3097" s="22"/>
      <c r="D3097" s="22"/>
      <c r="G3097" s="22"/>
    </row>
    <row r="3098" spans="2:7">
      <c r="B3098" s="22"/>
      <c r="C3098" s="22"/>
      <c r="D3098" s="22"/>
      <c r="G3098" s="22"/>
    </row>
    <row r="3099" spans="2:7">
      <c r="B3099" s="22"/>
      <c r="C3099" s="22"/>
      <c r="D3099" s="22"/>
      <c r="G3099" s="22"/>
    </row>
    <row r="3100" spans="2:7">
      <c r="B3100" s="22"/>
      <c r="C3100" s="22"/>
      <c r="D3100" s="22"/>
      <c r="G3100" s="22"/>
    </row>
    <row r="3101" spans="2:7">
      <c r="B3101" s="22"/>
      <c r="C3101" s="22"/>
      <c r="D3101" s="22"/>
      <c r="G3101" s="22"/>
    </row>
    <row r="3102" spans="2:7">
      <c r="B3102" s="22"/>
      <c r="C3102" s="22"/>
      <c r="D3102" s="22"/>
      <c r="G3102" s="22"/>
    </row>
    <row r="3103" spans="2:7">
      <c r="B3103" s="22"/>
      <c r="C3103" s="22"/>
      <c r="D3103" s="22"/>
      <c r="G3103" s="22"/>
    </row>
    <row r="3104" spans="2:7">
      <c r="B3104" s="22"/>
      <c r="C3104" s="22"/>
      <c r="D3104" s="22"/>
      <c r="G3104" s="22"/>
    </row>
    <row r="3105" spans="2:7">
      <c r="B3105" s="22"/>
      <c r="C3105" s="22"/>
      <c r="D3105" s="22"/>
      <c r="G3105" s="22"/>
    </row>
    <row r="3106" spans="2:7">
      <c r="B3106" s="22"/>
      <c r="C3106" s="22"/>
      <c r="D3106" s="22"/>
      <c r="G3106" s="22"/>
    </row>
    <row r="3107" spans="2:7">
      <c r="B3107" s="22"/>
      <c r="C3107" s="22"/>
      <c r="D3107" s="22"/>
      <c r="G3107" s="22"/>
    </row>
    <row r="3108" spans="2:7">
      <c r="B3108" s="22"/>
      <c r="C3108" s="22"/>
      <c r="D3108" s="22"/>
      <c r="G3108" s="22"/>
    </row>
    <row r="3109" spans="2:7">
      <c r="B3109" s="22"/>
      <c r="C3109" s="22"/>
      <c r="D3109" s="22"/>
      <c r="G3109" s="22"/>
    </row>
    <row r="3110" spans="2:7">
      <c r="B3110" s="22"/>
      <c r="C3110" s="22"/>
      <c r="D3110" s="22"/>
      <c r="G3110" s="22"/>
    </row>
    <row r="3111" spans="2:7">
      <c r="B3111" s="22"/>
      <c r="C3111" s="22"/>
      <c r="D3111" s="22"/>
      <c r="G3111" s="22"/>
    </row>
    <row r="3112" spans="2:7">
      <c r="B3112" s="22"/>
      <c r="C3112" s="22"/>
      <c r="D3112" s="22"/>
      <c r="G3112" s="22"/>
    </row>
    <row r="3113" spans="2:7">
      <c r="B3113" s="22"/>
      <c r="C3113" s="22"/>
      <c r="D3113" s="22"/>
      <c r="G3113" s="22"/>
    </row>
    <row r="3114" spans="2:7">
      <c r="B3114" s="22"/>
      <c r="C3114" s="22"/>
      <c r="D3114" s="22"/>
      <c r="G3114" s="22"/>
    </row>
    <row r="3115" spans="2:7">
      <c r="B3115" s="22"/>
      <c r="C3115" s="22"/>
      <c r="D3115" s="22"/>
      <c r="G3115" s="22"/>
    </row>
    <row r="3116" spans="2:7">
      <c r="B3116" s="22"/>
      <c r="C3116" s="22"/>
      <c r="D3116" s="22"/>
      <c r="G3116" s="22"/>
    </row>
    <row r="3117" spans="2:7">
      <c r="B3117" s="22"/>
      <c r="C3117" s="22"/>
      <c r="D3117" s="22"/>
      <c r="G3117" s="22"/>
    </row>
    <row r="3118" spans="2:7">
      <c r="B3118" s="22"/>
      <c r="C3118" s="22"/>
      <c r="D3118" s="22"/>
      <c r="G3118" s="22"/>
    </row>
    <row r="3119" spans="2:7">
      <c r="B3119" s="22"/>
      <c r="C3119" s="22"/>
      <c r="D3119" s="22"/>
      <c r="G3119" s="22"/>
    </row>
    <row r="3120" spans="2:7">
      <c r="B3120" s="22"/>
      <c r="C3120" s="22"/>
      <c r="D3120" s="22"/>
      <c r="G3120" s="22"/>
    </row>
    <row r="3121" spans="2:7">
      <c r="B3121" s="22"/>
      <c r="C3121" s="22"/>
      <c r="D3121" s="22"/>
      <c r="G3121" s="22"/>
    </row>
    <row r="3122" spans="2:7">
      <c r="B3122" s="22"/>
      <c r="C3122" s="22"/>
      <c r="D3122" s="22"/>
      <c r="G3122" s="22"/>
    </row>
    <row r="3123" spans="2:7">
      <c r="B3123" s="22"/>
      <c r="C3123" s="22"/>
      <c r="D3123" s="22"/>
      <c r="G3123" s="22"/>
    </row>
    <row r="3124" spans="2:7">
      <c r="B3124" s="22"/>
      <c r="C3124" s="22"/>
      <c r="D3124" s="22"/>
      <c r="G3124" s="22"/>
    </row>
    <row r="3125" spans="2:7">
      <c r="B3125" s="22"/>
      <c r="C3125" s="22"/>
      <c r="D3125" s="22"/>
      <c r="G3125" s="22"/>
    </row>
    <row r="3126" spans="2:7">
      <c r="B3126" s="22"/>
      <c r="C3126" s="22"/>
      <c r="D3126" s="22"/>
      <c r="G3126" s="22"/>
    </row>
    <row r="3127" spans="2:7">
      <c r="B3127" s="22"/>
      <c r="C3127" s="22"/>
      <c r="D3127" s="22"/>
      <c r="G3127" s="22"/>
    </row>
    <row r="3128" spans="2:7">
      <c r="B3128" s="22"/>
      <c r="C3128" s="22"/>
      <c r="D3128" s="22"/>
      <c r="G3128" s="22"/>
    </row>
    <row r="3129" spans="2:7">
      <c r="B3129" s="22"/>
      <c r="C3129" s="22"/>
      <c r="D3129" s="22"/>
      <c r="G3129" s="22"/>
    </row>
    <row r="3130" spans="2:7">
      <c r="B3130" s="22"/>
      <c r="C3130" s="22"/>
      <c r="D3130" s="22"/>
      <c r="G3130" s="22"/>
    </row>
    <row r="3131" spans="2:7">
      <c r="B3131" s="22"/>
      <c r="C3131" s="22"/>
      <c r="D3131" s="22"/>
      <c r="G3131" s="22"/>
    </row>
    <row r="3132" spans="2:7">
      <c r="B3132" s="22"/>
      <c r="C3132" s="22"/>
      <c r="D3132" s="22"/>
      <c r="G3132" s="22"/>
    </row>
    <row r="3133" spans="2:7">
      <c r="B3133" s="22"/>
      <c r="C3133" s="22"/>
      <c r="D3133" s="22"/>
      <c r="G3133" s="22"/>
    </row>
    <row r="3134" spans="2:7">
      <c r="B3134" s="22"/>
      <c r="C3134" s="22"/>
      <c r="D3134" s="22"/>
      <c r="G3134" s="22"/>
    </row>
    <row r="3135" spans="2:7">
      <c r="B3135" s="22"/>
      <c r="C3135" s="22"/>
      <c r="D3135" s="22"/>
      <c r="G3135" s="22"/>
    </row>
    <row r="3136" spans="2:7">
      <c r="B3136" s="22"/>
      <c r="C3136" s="22"/>
      <c r="D3136" s="22"/>
      <c r="G3136" s="22"/>
    </row>
    <row r="3137" spans="2:7">
      <c r="B3137" s="22"/>
      <c r="C3137" s="22"/>
      <c r="D3137" s="22"/>
      <c r="G3137" s="22"/>
    </row>
    <row r="3138" spans="2:7">
      <c r="B3138" s="22"/>
      <c r="C3138" s="22"/>
      <c r="D3138" s="22"/>
      <c r="G3138" s="22"/>
    </row>
    <row r="3139" spans="2:7">
      <c r="B3139" s="22"/>
      <c r="C3139" s="22"/>
      <c r="D3139" s="22"/>
      <c r="G3139" s="22"/>
    </row>
    <row r="3140" spans="2:7">
      <c r="B3140" s="22"/>
      <c r="C3140" s="22"/>
      <c r="D3140" s="22"/>
      <c r="G3140" s="22"/>
    </row>
    <row r="3141" spans="2:7">
      <c r="B3141" s="22"/>
      <c r="C3141" s="22"/>
      <c r="D3141" s="22"/>
      <c r="G3141" s="22"/>
    </row>
    <row r="3142" spans="2:7">
      <c r="B3142" s="22"/>
      <c r="C3142" s="22"/>
      <c r="D3142" s="22"/>
      <c r="G3142" s="22"/>
    </row>
    <row r="3143" spans="2:7">
      <c r="B3143" s="22"/>
      <c r="C3143" s="22"/>
      <c r="D3143" s="22"/>
      <c r="G3143" s="22"/>
    </row>
    <row r="3144" spans="2:7">
      <c r="B3144" s="22"/>
      <c r="C3144" s="22"/>
      <c r="D3144" s="22"/>
      <c r="G3144" s="22"/>
    </row>
    <row r="3145" spans="2:7">
      <c r="B3145" s="22"/>
      <c r="C3145" s="22"/>
      <c r="D3145" s="22"/>
      <c r="G3145" s="22"/>
    </row>
    <row r="3146" spans="2:7">
      <c r="B3146" s="22"/>
      <c r="C3146" s="22"/>
      <c r="D3146" s="22"/>
      <c r="G3146" s="22"/>
    </row>
    <row r="3147" spans="2:7">
      <c r="B3147" s="22"/>
      <c r="C3147" s="22"/>
      <c r="D3147" s="22"/>
      <c r="G3147" s="22"/>
    </row>
    <row r="3148" spans="2:7">
      <c r="B3148" s="22"/>
      <c r="C3148" s="22"/>
      <c r="D3148" s="22"/>
      <c r="G3148" s="22"/>
    </row>
    <row r="3149" spans="2:7">
      <c r="B3149" s="22"/>
      <c r="C3149" s="22"/>
      <c r="D3149" s="22"/>
      <c r="G3149" s="22"/>
    </row>
    <row r="3150" spans="2:7">
      <c r="B3150" s="22"/>
      <c r="C3150" s="22"/>
      <c r="D3150" s="22"/>
      <c r="G3150" s="22"/>
    </row>
    <row r="3151" spans="2:7">
      <c r="B3151" s="22"/>
      <c r="C3151" s="22"/>
      <c r="D3151" s="22"/>
      <c r="G3151" s="22"/>
    </row>
    <row r="3152" spans="2:7">
      <c r="B3152" s="22"/>
      <c r="C3152" s="22"/>
      <c r="D3152" s="22"/>
      <c r="G3152" s="22"/>
    </row>
    <row r="3153" spans="2:7">
      <c r="B3153" s="22"/>
      <c r="C3153" s="22"/>
      <c r="D3153" s="22"/>
      <c r="G3153" s="22"/>
    </row>
    <row r="3154" spans="2:7">
      <c r="B3154" s="22"/>
      <c r="C3154" s="22"/>
      <c r="D3154" s="22"/>
      <c r="G3154" s="22"/>
    </row>
    <row r="3155" spans="2:7">
      <c r="B3155" s="22"/>
      <c r="C3155" s="22"/>
      <c r="D3155" s="22"/>
      <c r="G3155" s="22"/>
    </row>
    <row r="3156" spans="2:7">
      <c r="B3156" s="22"/>
      <c r="C3156" s="22"/>
      <c r="D3156" s="22"/>
      <c r="G3156" s="22"/>
    </row>
    <row r="3157" spans="2:7">
      <c r="B3157" s="22"/>
      <c r="C3157" s="22"/>
      <c r="D3157" s="22"/>
      <c r="G3157" s="22"/>
    </row>
    <row r="3158" spans="2:7">
      <c r="B3158" s="22"/>
      <c r="C3158" s="22"/>
      <c r="D3158" s="22"/>
      <c r="G3158" s="22"/>
    </row>
    <row r="3159" spans="2:7">
      <c r="B3159" s="22"/>
      <c r="C3159" s="22"/>
      <c r="D3159" s="22"/>
      <c r="G3159" s="22"/>
    </row>
    <row r="3160" spans="2:7">
      <c r="B3160" s="22"/>
      <c r="C3160" s="22"/>
      <c r="D3160" s="22"/>
      <c r="G3160" s="22"/>
    </row>
    <row r="3161" spans="2:7">
      <c r="B3161" s="22"/>
      <c r="C3161" s="22"/>
      <c r="D3161" s="22"/>
      <c r="G3161" s="22"/>
    </row>
    <row r="3162" spans="2:7">
      <c r="B3162" s="22"/>
      <c r="C3162" s="22"/>
      <c r="D3162" s="22"/>
      <c r="G3162" s="22"/>
    </row>
    <row r="3163" spans="2:7">
      <c r="B3163" s="22"/>
      <c r="C3163" s="22"/>
      <c r="D3163" s="22"/>
      <c r="G3163" s="22"/>
    </row>
    <row r="3164" spans="2:7">
      <c r="B3164" s="22"/>
      <c r="C3164" s="22"/>
      <c r="D3164" s="22"/>
      <c r="G3164" s="22"/>
    </row>
    <row r="3165" spans="2:7">
      <c r="B3165" s="22"/>
      <c r="C3165" s="22"/>
      <c r="D3165" s="22"/>
      <c r="G3165" s="22"/>
    </row>
    <row r="3166" spans="2:7">
      <c r="B3166" s="22"/>
      <c r="C3166" s="22"/>
      <c r="D3166" s="22"/>
      <c r="G3166" s="22"/>
    </row>
    <row r="3167" spans="2:7">
      <c r="B3167" s="22"/>
      <c r="C3167" s="22"/>
      <c r="D3167" s="22"/>
      <c r="G3167" s="22"/>
    </row>
    <row r="3168" spans="2:7">
      <c r="B3168" s="22"/>
      <c r="C3168" s="22"/>
      <c r="D3168" s="22"/>
      <c r="G3168" s="22"/>
    </row>
    <row r="3169" spans="2:7">
      <c r="B3169" s="22"/>
      <c r="C3169" s="22"/>
      <c r="D3169" s="22"/>
      <c r="G3169" s="22"/>
    </row>
    <row r="3170" spans="2:7">
      <c r="B3170" s="22"/>
      <c r="C3170" s="22"/>
      <c r="D3170" s="22"/>
      <c r="G3170" s="22"/>
    </row>
    <row r="3171" spans="2:7">
      <c r="B3171" s="22"/>
      <c r="C3171" s="22"/>
      <c r="D3171" s="22"/>
      <c r="G3171" s="22"/>
    </row>
    <row r="3172" spans="2:7">
      <c r="B3172" s="22"/>
      <c r="C3172" s="22"/>
      <c r="D3172" s="22"/>
      <c r="G3172" s="22"/>
    </row>
    <row r="3173" spans="2:7">
      <c r="B3173" s="22"/>
      <c r="C3173" s="22"/>
      <c r="D3173" s="22"/>
      <c r="G3173" s="22"/>
    </row>
    <row r="3174" spans="2:7">
      <c r="B3174" s="22"/>
      <c r="C3174" s="22"/>
      <c r="D3174" s="22"/>
      <c r="G3174" s="22"/>
    </row>
    <row r="3175" spans="2:7">
      <c r="B3175" s="22"/>
      <c r="C3175" s="22"/>
      <c r="D3175" s="22"/>
      <c r="G3175" s="22"/>
    </row>
    <row r="3176" spans="2:7">
      <c r="B3176" s="22"/>
      <c r="C3176" s="22"/>
      <c r="D3176" s="22"/>
      <c r="G3176" s="22"/>
    </row>
    <row r="3177" spans="2:7">
      <c r="B3177" s="22"/>
      <c r="C3177" s="22"/>
      <c r="D3177" s="22"/>
      <c r="G3177" s="22"/>
    </row>
    <row r="3178" spans="2:7">
      <c r="B3178" s="22"/>
      <c r="C3178" s="22"/>
      <c r="D3178" s="22"/>
      <c r="G3178" s="22"/>
    </row>
    <row r="3179" spans="2:7">
      <c r="B3179" s="22"/>
      <c r="C3179" s="22"/>
      <c r="D3179" s="22"/>
      <c r="G3179" s="22"/>
    </row>
    <row r="3180" spans="2:7">
      <c r="B3180" s="22"/>
      <c r="C3180" s="22"/>
      <c r="D3180" s="22"/>
      <c r="G3180" s="22"/>
    </row>
    <row r="3181" spans="2:7">
      <c r="B3181" s="22"/>
      <c r="C3181" s="22"/>
      <c r="D3181" s="22"/>
      <c r="G3181" s="22"/>
    </row>
    <row r="3182" spans="2:7">
      <c r="B3182" s="22"/>
      <c r="C3182" s="22"/>
      <c r="D3182" s="22"/>
      <c r="G3182" s="22"/>
    </row>
    <row r="3183" spans="2:7">
      <c r="B3183" s="22"/>
      <c r="C3183" s="22"/>
      <c r="D3183" s="22"/>
      <c r="G3183" s="22"/>
    </row>
    <row r="3184" spans="2:7">
      <c r="B3184" s="22"/>
      <c r="C3184" s="22"/>
      <c r="D3184" s="22"/>
      <c r="G3184" s="22"/>
    </row>
    <row r="3185" spans="2:7">
      <c r="B3185" s="22"/>
      <c r="C3185" s="22"/>
      <c r="D3185" s="22"/>
      <c r="G3185" s="22"/>
    </row>
    <row r="3186" spans="2:7">
      <c r="B3186" s="22"/>
      <c r="C3186" s="22"/>
      <c r="D3186" s="22"/>
      <c r="G3186" s="22"/>
    </row>
    <row r="3187" spans="2:7">
      <c r="B3187" s="22"/>
      <c r="C3187" s="22"/>
      <c r="D3187" s="22"/>
      <c r="G3187" s="22"/>
    </row>
    <row r="3188" spans="2:7">
      <c r="B3188" s="22"/>
      <c r="C3188" s="22"/>
      <c r="D3188" s="22"/>
      <c r="G3188" s="22"/>
    </row>
    <row r="3189" spans="2:7">
      <c r="B3189" s="22"/>
      <c r="C3189" s="22"/>
      <c r="D3189" s="22"/>
      <c r="G3189" s="22"/>
    </row>
    <row r="3190" spans="2:7">
      <c r="B3190" s="22"/>
      <c r="C3190" s="22"/>
      <c r="D3190" s="22"/>
      <c r="G3190" s="22"/>
    </row>
    <row r="3191" spans="2:7">
      <c r="B3191" s="22"/>
      <c r="C3191" s="22"/>
      <c r="D3191" s="22"/>
      <c r="G3191" s="22"/>
    </row>
    <row r="3192" spans="2:7">
      <c r="B3192" s="22"/>
      <c r="C3192" s="22"/>
      <c r="D3192" s="22"/>
      <c r="G3192" s="22"/>
    </row>
    <row r="3193" spans="2:7">
      <c r="B3193" s="22"/>
      <c r="C3193" s="22"/>
      <c r="D3193" s="22"/>
      <c r="G3193" s="22"/>
    </row>
    <row r="3194" spans="2:7">
      <c r="B3194" s="22"/>
      <c r="C3194" s="22"/>
      <c r="D3194" s="22"/>
      <c r="G3194" s="22"/>
    </row>
    <row r="3195" spans="2:7">
      <c r="B3195" s="22"/>
      <c r="C3195" s="22"/>
      <c r="D3195" s="22"/>
      <c r="G3195" s="22"/>
    </row>
    <row r="3196" spans="2:7">
      <c r="B3196" s="22"/>
      <c r="C3196" s="22"/>
      <c r="D3196" s="22"/>
      <c r="G3196" s="22"/>
    </row>
    <row r="3197" spans="2:7">
      <c r="B3197" s="22"/>
      <c r="C3197" s="22"/>
      <c r="D3197" s="22"/>
      <c r="G3197" s="22"/>
    </row>
    <row r="3198" spans="2:7">
      <c r="B3198" s="22"/>
      <c r="C3198" s="22"/>
      <c r="D3198" s="22"/>
      <c r="G3198" s="22"/>
    </row>
    <row r="3199" spans="2:7">
      <c r="B3199" s="22"/>
      <c r="C3199" s="22"/>
      <c r="D3199" s="22"/>
      <c r="G3199" s="22"/>
    </row>
  </sheetData>
  <conditionalFormatting sqref="H1:H154 H156:H250 H253:H346 H349:H442 H445:H538 H541:H1048576 I1:K1048576 L365:L1048576 L1:L363 M1:XFD1048576 A1:G1048576">
    <cfRule type="cellIs" dxfId="1" priority="2" operator="equal">
      <formula>TRUE</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1"/>
  <sheetViews>
    <sheetView showGridLines="0" showRowColHeaders="0" workbookViewId="0"/>
  </sheetViews>
  <sheetFormatPr defaultRowHeight="15"/>
  <cols>
    <col min="2" max="2" width="18.7109375" customWidth="1"/>
    <col min="3" max="3" width="78.85546875" style="26" customWidth="1"/>
    <col min="8" max="8" width="83.28515625" customWidth="1"/>
  </cols>
  <sheetData>
    <row r="1" spans="1:30">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row>
    <row r="2" spans="1:30">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row>
    <row r="3" spans="1:30">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row>
    <row r="4" spans="1:30">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row>
    <row r="5" spans="1:30">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row>
    <row r="6" spans="1:30">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row>
    <row r="7" spans="1:30">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row>
    <row r="8" spans="1:30">
      <c r="C8"/>
    </row>
    <row r="9" spans="1:30" s="20" customFormat="1"/>
    <row r="10" spans="1:30">
      <c r="B10" s="349" t="s">
        <v>102</v>
      </c>
      <c r="C10" s="349"/>
    </row>
    <row r="11" spans="1:30" ht="22.5">
      <c r="B11" s="158" t="s">
        <v>92</v>
      </c>
      <c r="C11" s="159" t="s">
        <v>214</v>
      </c>
      <c r="D11" s="165"/>
      <c r="E11" s="165"/>
      <c r="F11" s="165"/>
    </row>
    <row r="12" spans="1:30" ht="19.5" customHeight="1">
      <c r="B12" s="159" t="s">
        <v>93</v>
      </c>
      <c r="C12" s="159" t="s">
        <v>97</v>
      </c>
      <c r="E12" s="20"/>
    </row>
    <row r="13" spans="1:30">
      <c r="B13" s="159" t="s">
        <v>95</v>
      </c>
      <c r="C13" s="166" t="s">
        <v>98</v>
      </c>
    </row>
    <row r="14" spans="1:30" ht="75" customHeight="1">
      <c r="A14" s="20"/>
      <c r="B14" s="161" t="s">
        <v>96</v>
      </c>
      <c r="C14" s="250" t="s">
        <v>181</v>
      </c>
      <c r="D14" s="20"/>
      <c r="E14" s="20"/>
      <c r="F14" s="20"/>
    </row>
    <row r="15" spans="1:30" ht="48.75" customHeight="1">
      <c r="B15" s="162" t="s">
        <v>15</v>
      </c>
      <c r="C15" s="251" t="s">
        <v>212</v>
      </c>
    </row>
    <row r="16" spans="1:30" ht="33.75" customHeight="1">
      <c r="B16" s="163"/>
      <c r="C16" s="266" t="s">
        <v>213</v>
      </c>
    </row>
    <row r="17" spans="1:10" ht="46.5">
      <c r="B17" s="164"/>
      <c r="C17" s="267" t="s">
        <v>89</v>
      </c>
    </row>
    <row r="18" spans="1:10" ht="66" customHeight="1">
      <c r="B18" s="164"/>
      <c r="C18" s="267" t="s">
        <v>90</v>
      </c>
    </row>
    <row r="19" spans="1:10" s="20" customFormat="1" ht="133.5" customHeight="1">
      <c r="B19" s="164"/>
      <c r="C19" s="198" t="s">
        <v>215</v>
      </c>
    </row>
    <row r="20" spans="1:10" s="20" customFormat="1" ht="30.75" customHeight="1">
      <c r="B20" s="164"/>
      <c r="C20" s="198" t="s">
        <v>246</v>
      </c>
    </row>
    <row r="21" spans="1:10" s="20" customFormat="1" ht="28.5" customHeight="1">
      <c r="B21" s="164"/>
      <c r="C21" s="340" t="s">
        <v>99</v>
      </c>
    </row>
    <row r="22" spans="1:10" ht="6" customHeight="1">
      <c r="A22" s="20"/>
      <c r="B22" s="164"/>
      <c r="D22" s="20"/>
      <c r="E22" s="20"/>
      <c r="F22" s="20"/>
    </row>
    <row r="23" spans="1:10" ht="15.75">
      <c r="B23" s="225"/>
      <c r="C23" s="264"/>
      <c r="G23" s="195"/>
      <c r="H23" s="195"/>
    </row>
    <row r="24" spans="1:10">
      <c r="A24" s="20"/>
      <c r="B24" s="20"/>
      <c r="C24" s="261"/>
      <c r="D24" s="20"/>
      <c r="E24" s="20"/>
      <c r="F24" s="20"/>
      <c r="G24" s="196"/>
      <c r="H24" s="196"/>
    </row>
    <row r="25" spans="1:10" ht="15.75">
      <c r="A25" s="20"/>
      <c r="B25" s="176" t="s">
        <v>103</v>
      </c>
      <c r="C25" s="259"/>
      <c r="D25" s="20"/>
      <c r="E25" s="20"/>
      <c r="F25" s="20"/>
      <c r="G25" s="197"/>
      <c r="H25" s="198"/>
    </row>
    <row r="26" spans="1:10">
      <c r="A26" s="167"/>
      <c r="B26" s="168" t="s">
        <v>104</v>
      </c>
      <c r="C26" s="259"/>
      <c r="G26" s="161"/>
      <c r="H26" s="199"/>
    </row>
    <row r="27" spans="1:10" ht="24.75" customHeight="1">
      <c r="B27" s="158" t="s">
        <v>91</v>
      </c>
      <c r="C27" s="262" t="s">
        <v>152</v>
      </c>
      <c r="G27" s="161"/>
      <c r="H27" s="199"/>
      <c r="I27" s="165"/>
      <c r="J27" s="165"/>
    </row>
    <row r="28" spans="1:10" ht="32.25" customHeight="1">
      <c r="A28" s="171"/>
      <c r="B28" s="194" t="s">
        <v>94</v>
      </c>
      <c r="C28" s="269" t="s">
        <v>99</v>
      </c>
      <c r="D28" s="171"/>
      <c r="E28" s="171"/>
      <c r="F28" s="171"/>
      <c r="G28" s="161"/>
      <c r="H28" s="200"/>
    </row>
    <row r="29" spans="1:10">
      <c r="B29" s="161"/>
      <c r="C29" s="270" t="s">
        <v>100</v>
      </c>
      <c r="G29" s="196"/>
      <c r="H29" s="196"/>
    </row>
    <row r="30" spans="1:10" s="20" customFormat="1" ht="52.5" customHeight="1">
      <c r="A30"/>
      <c r="B30" s="159" t="s">
        <v>15</v>
      </c>
      <c r="C30" s="268" t="s">
        <v>218</v>
      </c>
      <c r="D30"/>
      <c r="E30"/>
      <c r="F30"/>
      <c r="G30" s="197"/>
      <c r="H30" s="201"/>
    </row>
    <row r="31" spans="1:10">
      <c r="B31" s="169" t="s">
        <v>105</v>
      </c>
      <c r="C31" s="252"/>
      <c r="G31" s="161"/>
      <c r="H31" s="199"/>
    </row>
    <row r="32" spans="1:10" ht="37.5" customHeight="1">
      <c r="B32" s="158" t="s">
        <v>91</v>
      </c>
      <c r="C32" s="263" t="s">
        <v>153</v>
      </c>
      <c r="G32" s="164"/>
      <c r="H32" s="199"/>
    </row>
    <row r="33" spans="1:22" ht="22.5">
      <c r="B33" s="194" t="s">
        <v>94</v>
      </c>
      <c r="C33" s="269" t="s">
        <v>99</v>
      </c>
      <c r="G33" s="161"/>
      <c r="H33" s="200"/>
    </row>
    <row r="34" spans="1:22" ht="22.5">
      <c r="B34" s="160"/>
      <c r="C34" s="270" t="s">
        <v>108</v>
      </c>
      <c r="G34" s="196"/>
      <c r="H34" s="196"/>
    </row>
    <row r="35" spans="1:22" s="20" customFormat="1" ht="53.25" customHeight="1">
      <c r="A35"/>
      <c r="B35" s="159" t="s">
        <v>15</v>
      </c>
      <c r="C35" s="268" t="s">
        <v>219</v>
      </c>
      <c r="D35"/>
      <c r="E35"/>
      <c r="F35"/>
      <c r="G35" s="197"/>
      <c r="H35" s="202"/>
    </row>
    <row r="36" spans="1:22">
      <c r="B36" s="169" t="s">
        <v>106</v>
      </c>
      <c r="C36" s="252"/>
      <c r="G36" s="161"/>
      <c r="H36" s="199"/>
    </row>
    <row r="37" spans="1:22" s="20" customFormat="1" ht="85.5" customHeight="1">
      <c r="A37"/>
      <c r="B37" s="158" t="s">
        <v>91</v>
      </c>
      <c r="C37" s="265" t="s">
        <v>182</v>
      </c>
      <c r="D37"/>
      <c r="E37"/>
      <c r="F37"/>
      <c r="G37" s="164"/>
      <c r="H37" s="199"/>
    </row>
    <row r="38" spans="1:22" s="20" customFormat="1" ht="31.5" customHeight="1">
      <c r="A38"/>
      <c r="B38" s="194" t="s">
        <v>94</v>
      </c>
      <c r="C38" s="269" t="s">
        <v>99</v>
      </c>
      <c r="D38"/>
      <c r="E38"/>
      <c r="F38"/>
      <c r="G38" s="161"/>
      <c r="H38" s="200"/>
    </row>
    <row r="39" spans="1:22">
      <c r="B39" s="160"/>
      <c r="C39" s="270" t="s">
        <v>109</v>
      </c>
      <c r="G39" s="196"/>
      <c r="H39" s="196"/>
    </row>
    <row r="40" spans="1:22" ht="53.25" customHeight="1">
      <c r="B40" s="159" t="s">
        <v>15</v>
      </c>
      <c r="C40" s="268" t="s">
        <v>220</v>
      </c>
      <c r="G40" s="203"/>
      <c r="H40" s="204"/>
    </row>
    <row r="41" spans="1:22" s="171" customFormat="1">
      <c r="A41"/>
      <c r="B41" s="169" t="s">
        <v>25</v>
      </c>
      <c r="C41" s="252"/>
      <c r="D41"/>
      <c r="E41"/>
      <c r="F41"/>
      <c r="G41" s="161"/>
      <c r="H41" s="199"/>
      <c r="I41" s="170"/>
      <c r="J41" s="170"/>
      <c r="K41" s="170"/>
      <c r="L41" s="170"/>
      <c r="M41" s="170"/>
      <c r="N41" s="170"/>
      <c r="O41" s="170"/>
      <c r="P41" s="170"/>
    </row>
    <row r="42" spans="1:22" ht="40.5" customHeight="1">
      <c r="B42" s="172" t="s">
        <v>91</v>
      </c>
      <c r="C42" s="254" t="s">
        <v>70</v>
      </c>
      <c r="G42" s="23"/>
      <c r="H42" s="199"/>
    </row>
    <row r="43" spans="1:22">
      <c r="B43" s="336" t="s">
        <v>94</v>
      </c>
      <c r="C43" s="258" t="s">
        <v>110</v>
      </c>
      <c r="G43" s="161"/>
      <c r="H43" s="200"/>
    </row>
    <row r="44" spans="1:22" ht="22.5">
      <c r="B44" s="337"/>
      <c r="C44" s="258" t="s">
        <v>99</v>
      </c>
      <c r="G44" s="196"/>
      <c r="H44" s="23"/>
    </row>
    <row r="45" spans="1:22" ht="109.5" customHeight="1">
      <c r="B45" s="335" t="s">
        <v>15</v>
      </c>
      <c r="C45" s="283" t="s">
        <v>230</v>
      </c>
      <c r="G45" s="197"/>
      <c r="H45" s="205"/>
      <c r="I45" s="173"/>
      <c r="J45" s="173"/>
      <c r="K45" s="173"/>
      <c r="L45" s="173"/>
      <c r="M45" s="173"/>
      <c r="N45" s="173"/>
      <c r="O45" s="173"/>
      <c r="P45" s="173"/>
      <c r="Q45" s="173"/>
      <c r="R45" s="173"/>
      <c r="S45" s="173"/>
      <c r="T45" s="173"/>
      <c r="U45" s="173"/>
      <c r="V45" s="173"/>
    </row>
    <row r="46" spans="1:22">
      <c r="B46" s="169" t="s">
        <v>157</v>
      </c>
      <c r="C46" s="256"/>
      <c r="G46" s="161"/>
      <c r="H46" s="199"/>
    </row>
    <row r="47" spans="1:22" ht="67.5">
      <c r="B47" s="158" t="s">
        <v>91</v>
      </c>
      <c r="C47" s="271" t="s">
        <v>71</v>
      </c>
      <c r="G47" s="164"/>
      <c r="H47" s="199"/>
    </row>
    <row r="48" spans="1:22" ht="22.5">
      <c r="B48" s="194" t="s">
        <v>94</v>
      </c>
      <c r="C48" s="269" t="s">
        <v>99</v>
      </c>
      <c r="G48" s="161"/>
      <c r="H48" s="200"/>
    </row>
    <row r="49" spans="2:23" ht="22.5">
      <c r="B49" s="160"/>
      <c r="C49" s="270" t="s">
        <v>111</v>
      </c>
      <c r="G49" s="196"/>
      <c r="H49" s="196"/>
      <c r="I49" s="174"/>
      <c r="J49" s="174"/>
      <c r="K49" s="174"/>
      <c r="L49" s="174"/>
      <c r="M49" s="174"/>
      <c r="N49" s="174"/>
      <c r="O49" s="174"/>
      <c r="P49" s="174"/>
      <c r="Q49" s="174"/>
      <c r="R49" s="174"/>
      <c r="S49" s="174"/>
      <c r="T49" s="174"/>
      <c r="U49" s="174"/>
      <c r="V49" s="174"/>
      <c r="W49" s="174"/>
    </row>
    <row r="50" spans="2:23" ht="56.25">
      <c r="B50" s="159" t="s">
        <v>15</v>
      </c>
      <c r="C50" s="268" t="s">
        <v>221</v>
      </c>
      <c r="G50" s="197"/>
      <c r="H50" s="87"/>
    </row>
    <row r="51" spans="2:23">
      <c r="B51" s="169" t="s">
        <v>26</v>
      </c>
      <c r="C51" s="252"/>
      <c r="G51" s="161"/>
      <c r="H51" s="199"/>
    </row>
    <row r="52" spans="2:23" ht="33.75">
      <c r="B52" s="158" t="s">
        <v>91</v>
      </c>
      <c r="C52" s="272" t="s">
        <v>145</v>
      </c>
      <c r="G52" s="164"/>
      <c r="H52" s="199"/>
    </row>
    <row r="53" spans="2:23" ht="22.5">
      <c r="B53" s="194" t="s">
        <v>94</v>
      </c>
      <c r="C53" s="269" t="s">
        <v>99</v>
      </c>
      <c r="G53" s="161"/>
      <c r="H53" s="200"/>
    </row>
    <row r="54" spans="2:23" ht="22.5">
      <c r="B54" s="160"/>
      <c r="C54" s="270" t="s">
        <v>72</v>
      </c>
      <c r="G54" s="196"/>
      <c r="H54" s="196"/>
    </row>
    <row r="55" spans="2:23" ht="45">
      <c r="B55" s="159" t="s">
        <v>15</v>
      </c>
      <c r="C55" s="268" t="s">
        <v>222</v>
      </c>
      <c r="G55" s="197"/>
      <c r="H55" s="206"/>
    </row>
    <row r="56" spans="2:23">
      <c r="B56" s="227" t="s">
        <v>188</v>
      </c>
      <c r="C56" s="253"/>
      <c r="G56" s="161"/>
      <c r="H56" s="199"/>
      <c r="I56" s="86"/>
      <c r="J56" s="86"/>
      <c r="K56" s="86"/>
      <c r="L56" s="86"/>
      <c r="M56" s="86"/>
      <c r="N56" s="86"/>
      <c r="O56" s="86"/>
      <c r="P56" s="86"/>
      <c r="Q56" s="86"/>
      <c r="R56" s="86"/>
      <c r="S56" s="86"/>
      <c r="T56" s="86"/>
      <c r="U56" s="86"/>
    </row>
    <row r="57" spans="2:23" ht="33.75">
      <c r="B57" s="228" t="s">
        <v>91</v>
      </c>
      <c r="C57" s="273" t="s">
        <v>112</v>
      </c>
      <c r="G57" s="196"/>
      <c r="H57" s="196"/>
    </row>
    <row r="58" spans="2:23" ht="22.5">
      <c r="B58" s="229" t="s">
        <v>94</v>
      </c>
      <c r="C58" s="257" t="s">
        <v>99</v>
      </c>
      <c r="G58" s="197"/>
      <c r="H58" s="207"/>
    </row>
    <row r="59" spans="2:23">
      <c r="B59" s="230" t="s">
        <v>28</v>
      </c>
      <c r="C59" s="253"/>
      <c r="G59" s="161"/>
      <c r="H59" s="199"/>
    </row>
    <row r="60" spans="2:23" ht="118.5" customHeight="1">
      <c r="B60" s="231" t="s">
        <v>91</v>
      </c>
      <c r="C60" s="260" t="s">
        <v>223</v>
      </c>
      <c r="G60" s="164"/>
      <c r="H60" s="199"/>
    </row>
    <row r="61" spans="2:23" s="20" customFormat="1">
      <c r="B61" s="232"/>
      <c r="C61" s="274" t="s">
        <v>224</v>
      </c>
      <c r="G61" s="164"/>
      <c r="H61" s="199"/>
    </row>
    <row r="62" spans="2:23" ht="22.5">
      <c r="B62" s="233" t="s">
        <v>94</v>
      </c>
      <c r="C62" s="275" t="s">
        <v>99</v>
      </c>
      <c r="G62" s="161"/>
      <c r="H62" s="200"/>
    </row>
    <row r="63" spans="2:23">
      <c r="B63" s="234"/>
      <c r="C63" s="276" t="s">
        <v>73</v>
      </c>
      <c r="G63" s="196"/>
      <c r="H63" s="196"/>
    </row>
    <row r="64" spans="2:23" ht="45">
      <c r="B64" s="229" t="s">
        <v>15</v>
      </c>
      <c r="C64" s="277" t="s">
        <v>225</v>
      </c>
      <c r="G64" s="197"/>
      <c r="H64" s="206"/>
      <c r="I64" s="175"/>
      <c r="J64" s="175"/>
      <c r="K64" s="175"/>
      <c r="L64" s="175"/>
      <c r="M64" s="175"/>
      <c r="N64" s="175"/>
      <c r="O64" s="175"/>
      <c r="P64" s="175"/>
    </row>
    <row r="65" spans="2:21">
      <c r="B65" s="169" t="s">
        <v>186</v>
      </c>
      <c r="C65" s="252"/>
      <c r="G65" s="161"/>
      <c r="H65" s="199"/>
    </row>
    <row r="66" spans="2:21" ht="19.5" customHeight="1">
      <c r="B66" s="158" t="s">
        <v>91</v>
      </c>
      <c r="C66" s="278" t="s">
        <v>113</v>
      </c>
      <c r="G66" s="196"/>
      <c r="H66" s="196"/>
    </row>
    <row r="67" spans="2:21" ht="22.5">
      <c r="B67" s="159" t="s">
        <v>94</v>
      </c>
      <c r="C67" s="258" t="s">
        <v>99</v>
      </c>
      <c r="G67" s="197"/>
      <c r="H67" s="208"/>
    </row>
    <row r="68" spans="2:21" ht="31.5" customHeight="1">
      <c r="B68" s="169" t="s">
        <v>211</v>
      </c>
      <c r="C68" s="252"/>
      <c r="G68" s="161"/>
      <c r="H68" s="199"/>
      <c r="I68" s="174"/>
      <c r="J68" s="174"/>
      <c r="K68" s="174"/>
      <c r="L68" s="174"/>
      <c r="M68" s="174"/>
      <c r="N68" s="174"/>
      <c r="O68" s="174"/>
      <c r="P68" s="174"/>
      <c r="Q68" s="174"/>
      <c r="R68" s="174"/>
      <c r="S68" s="174"/>
      <c r="T68" s="174"/>
      <c r="U68" s="174"/>
    </row>
    <row r="69" spans="2:21" s="20" customFormat="1" ht="81.75" customHeight="1">
      <c r="B69" s="197" t="s">
        <v>91</v>
      </c>
      <c r="C69" s="279" t="s">
        <v>210</v>
      </c>
      <c r="G69" s="161"/>
      <c r="H69" s="199"/>
      <c r="I69" s="174"/>
      <c r="J69" s="174"/>
      <c r="K69" s="174"/>
      <c r="L69" s="174"/>
      <c r="M69" s="174"/>
      <c r="N69" s="174"/>
      <c r="O69" s="174"/>
      <c r="P69" s="174"/>
      <c r="Q69" s="174"/>
      <c r="R69" s="174"/>
      <c r="S69" s="174"/>
      <c r="T69" s="174"/>
      <c r="U69" s="174"/>
    </row>
    <row r="70" spans="2:21" ht="1.5" customHeight="1">
      <c r="B70" s="158"/>
      <c r="C70" s="274"/>
      <c r="G70" s="164"/>
      <c r="H70" s="199"/>
    </row>
    <row r="71" spans="2:21" ht="22.5">
      <c r="B71" s="194" t="s">
        <v>94</v>
      </c>
      <c r="C71" s="269" t="s">
        <v>99</v>
      </c>
      <c r="G71" s="161"/>
      <c r="H71" s="200"/>
    </row>
    <row r="72" spans="2:21" ht="22.5">
      <c r="B72" s="160"/>
      <c r="C72" s="270" t="s">
        <v>206</v>
      </c>
      <c r="G72" s="196"/>
      <c r="H72" s="196"/>
    </row>
    <row r="73" spans="2:21" ht="56.25">
      <c r="B73" s="159" t="s">
        <v>15</v>
      </c>
      <c r="C73" s="280" t="s">
        <v>226</v>
      </c>
      <c r="G73" s="197"/>
      <c r="H73" s="209"/>
    </row>
    <row r="74" spans="2:21">
      <c r="B74" s="169" t="s">
        <v>107</v>
      </c>
      <c r="C74" s="252"/>
      <c r="G74" s="161"/>
      <c r="H74" s="199"/>
    </row>
    <row r="75" spans="2:21" ht="78.75" customHeight="1">
      <c r="B75" s="158" t="s">
        <v>91</v>
      </c>
      <c r="C75" s="281" t="s">
        <v>75</v>
      </c>
      <c r="F75" s="183"/>
      <c r="G75" s="164"/>
      <c r="H75" s="199"/>
    </row>
    <row r="76" spans="2:21" ht="22.5">
      <c r="B76" s="194" t="s">
        <v>94</v>
      </c>
      <c r="C76" s="269" t="s">
        <v>99</v>
      </c>
      <c r="F76" s="183"/>
      <c r="G76" s="161"/>
      <c r="H76" s="200"/>
    </row>
    <row r="77" spans="2:21" ht="22.5">
      <c r="B77" s="160"/>
      <c r="C77" s="270" t="s">
        <v>74</v>
      </c>
      <c r="F77" s="183"/>
      <c r="G77" s="196"/>
      <c r="H77" s="196"/>
    </row>
    <row r="78" spans="2:21" ht="56.25">
      <c r="B78" s="159" t="s">
        <v>15</v>
      </c>
      <c r="C78" s="268" t="s">
        <v>227</v>
      </c>
      <c r="F78" s="183"/>
      <c r="G78" s="197"/>
      <c r="H78" s="206"/>
    </row>
    <row r="79" spans="2:21">
      <c r="B79" s="169" t="s">
        <v>187</v>
      </c>
      <c r="C79" s="252"/>
      <c r="G79" s="161"/>
      <c r="H79" s="199"/>
    </row>
    <row r="80" spans="2:21" ht="22.5">
      <c r="B80" s="158" t="s">
        <v>91</v>
      </c>
      <c r="C80" s="278" t="s">
        <v>114</v>
      </c>
      <c r="G80" s="196"/>
      <c r="H80" s="196"/>
    </row>
    <row r="81" spans="2:8" ht="36" customHeight="1">
      <c r="B81" s="194" t="s">
        <v>94</v>
      </c>
      <c r="C81" s="258" t="s">
        <v>99</v>
      </c>
      <c r="G81" s="197"/>
      <c r="H81" s="206"/>
    </row>
    <row r="82" spans="2:8" s="20" customFormat="1">
      <c r="B82" s="194" t="s">
        <v>15</v>
      </c>
      <c r="C82" s="261" t="s">
        <v>183</v>
      </c>
      <c r="G82" s="197"/>
      <c r="H82" s="206"/>
    </row>
    <row r="83" spans="2:8">
      <c r="B83" s="169" t="s">
        <v>149</v>
      </c>
      <c r="C83" s="252"/>
      <c r="G83" s="161"/>
      <c r="H83" s="210"/>
    </row>
    <row r="84" spans="2:8" ht="56.25">
      <c r="B84" s="225" t="s">
        <v>91</v>
      </c>
      <c r="C84" s="278" t="s">
        <v>148</v>
      </c>
      <c r="G84" s="161"/>
      <c r="H84" s="200"/>
    </row>
    <row r="85" spans="2:8" s="20" customFormat="1">
      <c r="B85" s="197"/>
      <c r="C85" s="278" t="s">
        <v>231</v>
      </c>
      <c r="G85" s="161"/>
      <c r="H85" s="200"/>
    </row>
    <row r="86" spans="2:8" s="20" customFormat="1">
      <c r="B86" s="197"/>
      <c r="C86" s="278" t="s">
        <v>228</v>
      </c>
      <c r="G86" s="161"/>
      <c r="H86" s="200"/>
    </row>
    <row r="87" spans="2:8">
      <c r="B87" s="194" t="s">
        <v>94</v>
      </c>
      <c r="C87" s="282" t="s">
        <v>158</v>
      </c>
      <c r="E87" s="20"/>
    </row>
    <row r="88" spans="2:8" ht="22.5">
      <c r="B88" s="159" t="s">
        <v>15</v>
      </c>
      <c r="C88" s="255" t="s">
        <v>229</v>
      </c>
    </row>
    <row r="89" spans="2:8" ht="17.25" customHeight="1"/>
    <row r="91" spans="2:8" ht="81" customHeight="1"/>
  </sheetData>
  <mergeCells count="1">
    <mergeCell ref="B10:C10"/>
  </mergeCells>
  <conditionalFormatting sqref="F75:F78">
    <cfRule type="cellIs" dxfId="0" priority="2" operator="equal">
      <formula>TRUE</formula>
    </cfRule>
  </conditionalFormatting>
  <hyperlinks>
    <hyperlink ref="C28" r:id="rId1"/>
    <hyperlink ref="C29" r:id="rId2"/>
    <hyperlink ref="C33" r:id="rId3"/>
    <hyperlink ref="C38" r:id="rId4"/>
    <hyperlink ref="C44" r:id="rId5"/>
    <hyperlink ref="C48" r:id="rId6"/>
    <hyperlink ref="C53" r:id="rId7"/>
    <hyperlink ref="C58" r:id="rId8"/>
    <hyperlink ref="C62" r:id="rId9"/>
    <hyperlink ref="C67" r:id="rId10"/>
    <hyperlink ref="C71" r:id="rId11"/>
    <hyperlink ref="C76" r:id="rId12"/>
    <hyperlink ref="C81" r:id="rId13"/>
    <hyperlink ref="C34" r:id="rId14"/>
    <hyperlink ref="C39" r:id="rId15"/>
    <hyperlink ref="C43" r:id="rId16"/>
    <hyperlink ref="C54" r:id="rId17"/>
    <hyperlink ref="C63" r:id="rId18"/>
    <hyperlink ref="C77" r:id="rId19"/>
    <hyperlink ref="C49" r:id="rId20"/>
    <hyperlink ref="C87" r:id="rId21"/>
    <hyperlink ref="C72" r:id="rId22" location="notes"/>
    <hyperlink ref="C21" r:id="rId23"/>
  </hyperlinks>
  <pageMargins left="0.7" right="0.7" top="0.75" bottom="0.75" header="0.3" footer="0.3"/>
  <pageSetup paperSize="9" orientation="portrait" r:id="rId24"/>
  <drawing r:id="rId2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
  <sheetViews>
    <sheetView showGridLines="0" showRowColHeaders="0" workbookViewId="0"/>
  </sheetViews>
  <sheetFormatPr defaultRowHeight="15"/>
  <sheetData>
    <row r="1" spans="1:30">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row>
    <row r="2" spans="1:30">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row>
    <row r="3" spans="1:30">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row>
    <row r="4" spans="1:30">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row>
    <row r="5" spans="1:30">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row>
    <row r="6" spans="1:30">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row>
    <row r="7" spans="1:30">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row>
    <row r="32" spans="14:18">
      <c r="N32" s="23"/>
      <c r="O32" s="23"/>
      <c r="P32" s="187"/>
      <c r="Q32" s="187"/>
      <c r="R32" s="187"/>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78816BA-AA95-4FB5-B66D-F3A5A7B1B3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BEEBAC-1A6E-42C1-BA1B-019D13C69265}">
  <ds:schemaRefs>
    <ds:schemaRef ds:uri="http://schemas.microsoft.com/sharepoint/v3/contenttype/forms"/>
  </ds:schemaRefs>
</ds:datastoreItem>
</file>

<file path=customXml/itemProps3.xml><?xml version="1.0" encoding="utf-8"?>
<ds:datastoreItem xmlns:ds="http://schemas.openxmlformats.org/officeDocument/2006/customXml" ds:itemID="{92D7E34B-BB4D-4656-B0DB-5AE0E2C24D93}">
  <ds:schemaRefs>
    <ds:schemaRef ds:uri="http://schemas.microsoft.com/office/2006/metadata/properties"/>
    <ds:schemaRef ds:uri="f30bebb2-c01f-48d0-81da-dc8b123879c2"/>
    <ds:schemaRef ds:uri="http://purl.org/dc/terms/"/>
    <ds:schemaRef ds:uri="b7e247b7-cca8-429f-8688-16f83c8fba5f"/>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Introduction</vt:lpstr>
      <vt:lpstr>Wales HB output</vt:lpstr>
      <vt:lpstr>Controls wales hb</vt:lpstr>
      <vt:lpstr> Healthboard_data</vt:lpstr>
      <vt:lpstr>comparison output</vt:lpstr>
      <vt:lpstr>Controls comparison</vt:lpstr>
      <vt:lpstr> comparison data </vt:lpstr>
      <vt:lpstr>tech guide</vt:lpstr>
      <vt:lpstr>interpretation guide</vt:lpstr>
      <vt:lpstr>Copy tables and charts</vt:lpstr>
      <vt:lpstr>'Copy tables and charts'!Print_Area</vt:lpstr>
      <vt:lpstr>Introduction!Print_Area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2016-04-25T15:25:19Z</dcterms:created>
  <dcterms:modified xsi:type="dcterms:W3CDTF">2021-07-12T10:40:16Z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