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thirsk\Marketing\Forms\Order forms\New order forms\"/>
    </mc:Choice>
  </mc:AlternateContent>
  <xr:revisionPtr revIDLastSave="0" documentId="8_{0ACF9B8C-E2A4-4CC7-920E-3B8B4A045A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 form" sheetId="1" r:id="rId1"/>
    <sheet name="For office use only" sheetId="3" r:id="rId2"/>
    <sheet name="For office use only 2" sheetId="2" r:id="rId3"/>
  </sheets>
  <definedNames>
    <definedName name="_Hlk116479674" localSheetId="0">'Order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3" i="1"/>
  <c r="G25" i="1"/>
  <c r="J25" i="1" s="1"/>
  <c r="G29" i="1"/>
  <c r="J37" i="1" l="1"/>
  <c r="J33" i="1"/>
  <c r="J29" i="1"/>
  <c r="K39" i="1" l="1"/>
  <c r="A47" i="1"/>
  <c r="K40" i="1" l="1"/>
  <c r="K41" i="1" s="1"/>
</calcChain>
</file>

<file path=xl/sharedStrings.xml><?xml version="1.0" encoding="utf-8"?>
<sst xmlns="http://schemas.openxmlformats.org/spreadsheetml/2006/main" count="114" uniqueCount="77">
  <si>
    <t>16-30</t>
  </si>
  <si>
    <t>31-45</t>
  </si>
  <si>
    <t>46-60</t>
  </si>
  <si>
    <t>61+</t>
  </si>
  <si>
    <t>Yes</t>
  </si>
  <si>
    <t>No</t>
  </si>
  <si>
    <t>Order No.</t>
  </si>
  <si>
    <t>Purchase Order No</t>
  </si>
  <si>
    <t>Date order received</t>
  </si>
  <si>
    <t>Other</t>
  </si>
  <si>
    <t>Organisation type</t>
  </si>
  <si>
    <t>Date payment received</t>
  </si>
  <si>
    <t>Payment type</t>
  </si>
  <si>
    <t>Online</t>
  </si>
  <si>
    <t>Budget tfr</t>
  </si>
  <si>
    <t>HDFT invoice</t>
  </si>
  <si>
    <t>Cheque</t>
  </si>
  <si>
    <t>E-mail permission</t>
  </si>
  <si>
    <t>Already</t>
  </si>
  <si>
    <t>E-mail database</t>
  </si>
  <si>
    <t>Order completed by</t>
  </si>
  <si>
    <t>No of repeat orders</t>
  </si>
  <si>
    <t>Despatch date</t>
  </si>
  <si>
    <t>Dom Care</t>
  </si>
  <si>
    <t>GP</t>
  </si>
  <si>
    <t>Council</t>
  </si>
  <si>
    <t>ICB</t>
  </si>
  <si>
    <t>NHS Trust</t>
  </si>
  <si>
    <t>Universities</t>
  </si>
  <si>
    <t>Dental</t>
  </si>
  <si>
    <t>Care Home</t>
  </si>
  <si>
    <t>Discount</t>
  </si>
  <si>
    <t>A/c No</t>
  </si>
  <si>
    <t>Comments</t>
  </si>
  <si>
    <t>Recorded on income sheet</t>
  </si>
  <si>
    <r>
      <rPr>
        <b/>
        <sz val="20"/>
        <color theme="1"/>
        <rFont val="Calibri"/>
        <family val="2"/>
        <scheme val="minor"/>
      </rPr>
      <t>HOW TO ORDER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3"/>
        <color theme="0"/>
        <rFont val="Calibri"/>
        <family val="2"/>
        <scheme val="minor"/>
      </rPr>
      <t xml:space="preserve">
</t>
    </r>
  </si>
  <si>
    <t>Receipt sent</t>
  </si>
  <si>
    <t>Audit tools link</t>
  </si>
  <si>
    <r>
      <rPr>
        <sz val="12.5"/>
        <color theme="1"/>
        <rFont val="Calibri"/>
        <family val="2"/>
        <scheme val="minor"/>
      </rPr>
      <t xml:space="preserve">Please complete the order form below electronically and email in Excel format to: 
</t>
    </r>
    <r>
      <rPr>
        <u/>
        <sz val="12.5"/>
        <color rgb="FF0000FF"/>
        <rFont val="Calibri"/>
        <family val="2"/>
        <scheme val="minor"/>
      </rPr>
      <t>infectionprevention.control@nhs.net</t>
    </r>
  </si>
  <si>
    <t>Drop down list</t>
  </si>
  <si>
    <t>Added to HDFT invoice spreadsheet</t>
  </si>
  <si>
    <t>Answer sheet emailed</t>
  </si>
  <si>
    <t>Payment instructions emailed</t>
  </si>
  <si>
    <t>Budget Code (HDFT only)</t>
  </si>
  <si>
    <t>Digital resources emailed</t>
  </si>
  <si>
    <t>Rydych mewn dwylo diogel</t>
  </si>
  <si>
    <t>Ffurflen Archebu Llyfr Gwaith Atal Heintiau
IPC Workbooks Order Form</t>
  </si>
  <si>
    <t>Enw
Name</t>
  </si>
  <si>
    <t>Teitl Swydd
Job title</t>
  </si>
  <si>
    <t>Enw’r Sefydliad
Organisation Name</t>
  </si>
  <si>
    <t>Nifer o staff
No. of staff</t>
  </si>
  <si>
    <t>Cyfeiriad dosbarthu 
Delivery address</t>
  </si>
  <si>
    <t>Rhif Ffôn
Telephone No</t>
  </si>
  <si>
    <t>Cyfeiriad e-bost
Email address</t>
  </si>
  <si>
    <t>Cyfeiriad e-bost cyllid
Finance email address</t>
  </si>
  <si>
    <t>I agree to my order information and e-mail address being shared with Public Health Wales.</t>
  </si>
  <si>
    <t>Rwy’n cytuno i rannu gwybodaeth am fy archeb a fy nghyfeiriad e-bost gydag iechyd cyhoeddus cymru.</t>
  </si>
  <si>
    <t>Pris Uned Unit Price</t>
  </si>
  <si>
    <t>Nifer 
Quantity</t>
  </si>
  <si>
    <t>Cyfanswm Cost Total Price</t>
  </si>
  <si>
    <t>20-25</t>
  </si>
  <si>
    <t>26-30</t>
  </si>
  <si>
    <t>1-15</t>
  </si>
  <si>
    <t>You will then receive a confirmation email with payment instructions</t>
  </si>
  <si>
    <t>CYFANSWM TERFYNOL/GRAND TOTAL</t>
  </si>
  <si>
    <t xml:space="preserve">
Is this order from a Welsh Council, Health Board or Social Care Wales?</t>
  </si>
  <si>
    <t>Nifer (1 fesul aelod o staff)
Qty (1 per staff member)</t>
  </si>
  <si>
    <t>Trwydded fesul defnyddiwr Llyfr Gwaith Digidol
Digital Workbook per user licence</t>
  </si>
  <si>
    <t>Isafswm nifer 20
Min qty 20</t>
  </si>
  <si>
    <t>IS-GYFANSWN/SUB TOTAL</t>
  </si>
  <si>
    <t>DISGOWNT/DISCOUNT</t>
  </si>
  <si>
    <t>Byddwch yn derbyn e-bost cadarnhau gyda chyfarwyddiadau talu
You will receive a confirmation email with payment instructions</t>
  </si>
  <si>
    <t>Isafswm nifer 1
Min qty 1</t>
  </si>
  <si>
    <t xml:space="preserve">1. Digidol Preventing Infection Workbook: Guidance for Care Homes - 3ydd Argraffiad (Fersiwn printiedig Saesneg)
1.  Digital Preventing Infection Workbook: Guidance for Care Homes 3rd Edition (English language version)
</t>
  </si>
  <si>
    <t xml:space="preserve">2.   Digidol Llyfr Gwaith Atal Heintiau: Canllawiau ar gyfer Cartref Gofal - 3ydd Argraffiad (Fersiwn Cymraeg electronig)
2.  Digital Preventing Infection Workbook: Guidance for Care Homes 3rd Edition (Welsh language version)
</t>
  </si>
  <si>
    <t xml:space="preserve">3.  Digidol Preventing Infection Workbook: Guidance for Domiciliary Care staff - 3ydd Argraffiad (Fersiwn printiedig Saesneg)
3.  Digital Preventing Infection Workbook: Guidance for Domiciliary Care 3rd Edition (English language version)
</t>
  </si>
  <si>
    <t xml:space="preserve">4.  Digidol Llyfr Gwaith Atal Heintiau: Canllawiau i Staff Gofal Cartref - 3ydd Argraffiad (Fersiwn Cymraeg electronig)
4.  Digital Preventing Infection Workbook: Guidance for Domiciliary Care 3rd Edition (Welsh language version)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</si>
</sst>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A599"/>
      <name val="Arial"/>
      <family val="2"/>
    </font>
    <font>
      <b/>
      <sz val="24"/>
      <color rgb="FF660066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rgb="FF00A599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.5"/>
      <color theme="10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6"/>
      <color theme="0"/>
      <name val="Calibri"/>
      <family val="2"/>
    </font>
    <font>
      <u/>
      <sz val="12.5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1"/>
      <color rgb="FFFFFFFF"/>
      <name val="Calibri"/>
      <family val="2"/>
    </font>
    <font>
      <b/>
      <sz val="16"/>
      <color theme="1"/>
      <name val="Arial"/>
      <family val="2"/>
    </font>
    <font>
      <b/>
      <sz val="22"/>
      <color rgb="FF315083"/>
      <name val="Arial"/>
      <family val="2"/>
    </font>
    <font>
      <sz val="11.5"/>
      <color rgb="FF31508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mediumGray">
        <bgColor rgb="FF606060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1C9DA"/>
        <bgColor indexed="64"/>
      </patternFill>
    </fill>
    <fill>
      <patternFill patternType="solid">
        <fgColor rgb="FF31508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97C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164" fontId="7" fillId="2" borderId="2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11" fillId="0" borderId="0" xfId="0" applyFont="1"/>
    <xf numFmtId="0" fontId="10" fillId="5" borderId="1" xfId="0" applyFont="1" applyFill="1" applyBorder="1"/>
    <xf numFmtId="0" fontId="7" fillId="2" borderId="1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/>
    </xf>
    <xf numFmtId="0" fontId="16" fillId="0" borderId="40" xfId="0" applyFont="1" applyBorder="1" applyAlignment="1">
      <alignment horizontal="center" vertical="top" wrapText="1"/>
    </xf>
    <xf numFmtId="14" fontId="0" fillId="0" borderId="0" xfId="0" applyNumberFormat="1" applyAlignment="1">
      <alignment horizontal="left"/>
    </xf>
    <xf numFmtId="0" fontId="22" fillId="0" borderId="0" xfId="0" applyFont="1"/>
    <xf numFmtId="164" fontId="7" fillId="5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indent="9"/>
    </xf>
    <xf numFmtId="0" fontId="25" fillId="0" borderId="0" xfId="0" applyFont="1" applyAlignment="1">
      <alignment horizontal="left" vertical="center" wrapText="1" indent="10"/>
    </xf>
    <xf numFmtId="0" fontId="0" fillId="0" borderId="0" xfId="0" applyAlignment="1">
      <alignment wrapText="1"/>
    </xf>
    <xf numFmtId="0" fontId="11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indent="7"/>
    </xf>
    <xf numFmtId="0" fontId="23" fillId="0" borderId="24" xfId="0" applyFont="1" applyBorder="1" applyAlignment="1">
      <alignment horizontal="left" vertical="center" wrapText="1"/>
    </xf>
    <xf numFmtId="0" fontId="11" fillId="0" borderId="24" xfId="0" applyFont="1" applyBorder="1" applyAlignment="1" applyProtection="1">
      <alignment horizontal="left" vertical="center"/>
      <protection locked="0"/>
    </xf>
    <xf numFmtId="8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24" fillId="7" borderId="7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vertical="center" wrapText="1"/>
    </xf>
    <xf numFmtId="49" fontId="7" fillId="6" borderId="1" xfId="0" quotePrefix="1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8" fontId="7" fillId="6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8" fontId="7" fillId="0" borderId="12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164" fontId="7" fillId="0" borderId="41" xfId="0" applyNumberFormat="1" applyFont="1" applyBorder="1" applyAlignment="1">
      <alignment horizontal="center" vertical="center" wrapText="1"/>
    </xf>
    <xf numFmtId="0" fontId="24" fillId="8" borderId="7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vertical="center" wrapText="1"/>
    </xf>
    <xf numFmtId="49" fontId="7" fillId="9" borderId="1" xfId="0" quotePrefix="1" applyNumberFormat="1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0" fontId="7" fillId="9" borderId="3" xfId="0" applyFont="1" applyFill="1" applyBorder="1" applyAlignment="1">
      <alignment vertical="center" wrapText="1"/>
    </xf>
    <xf numFmtId="8" fontId="7" fillId="9" borderId="2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164" fontId="7" fillId="2" borderId="2" xfId="0" quotePrefix="1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19" fillId="7" borderId="2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 vertical="center" wrapText="1"/>
    </xf>
    <xf numFmtId="0" fontId="19" fillId="7" borderId="25" xfId="0" applyFont="1" applyFill="1" applyBorder="1" applyAlignment="1">
      <alignment horizontal="center" vertical="center" wrapText="1"/>
    </xf>
    <xf numFmtId="0" fontId="19" fillId="7" borderId="26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28" fillId="6" borderId="5" xfId="0" applyFont="1" applyFill="1" applyBorder="1" applyAlignment="1">
      <alignment horizontal="right" vertical="center"/>
    </xf>
    <xf numFmtId="0" fontId="29" fillId="0" borderId="19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6" fillId="6" borderId="1" xfId="0" applyFont="1" applyFill="1" applyBorder="1" applyAlignment="1">
      <alignment horizontal="right" vertical="center" wrapText="1"/>
    </xf>
    <xf numFmtId="0" fontId="0" fillId="6" borderId="1" xfId="0" applyFill="1" applyBorder="1" applyAlignment="1">
      <alignment horizontal="right" vertical="center" wrapText="1"/>
    </xf>
    <xf numFmtId="0" fontId="0" fillId="6" borderId="1" xfId="0" applyFill="1" applyBorder="1"/>
    <xf numFmtId="0" fontId="17" fillId="0" borderId="39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top" wrapText="1"/>
    </xf>
    <xf numFmtId="0" fontId="16" fillId="0" borderId="31" xfId="0" applyFont="1" applyBorder="1" applyAlignment="1">
      <alignment horizontal="center" vertical="top" wrapText="1"/>
    </xf>
    <xf numFmtId="0" fontId="16" fillId="0" borderId="32" xfId="0" applyFont="1" applyBorder="1" applyAlignment="1">
      <alignment horizontal="center" vertical="top" wrapText="1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24" fillId="8" borderId="7" xfId="0" applyFont="1" applyFill="1" applyBorder="1" applyAlignment="1">
      <alignment horizontal="center" vertical="center" wrapText="1"/>
    </xf>
    <xf numFmtId="0" fontId="24" fillId="8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4" fillId="7" borderId="6" xfId="0" applyFont="1" applyFill="1" applyBorder="1" applyAlignment="1">
      <alignment vertical="center" wrapText="1"/>
    </xf>
    <xf numFmtId="0" fontId="24" fillId="7" borderId="7" xfId="0" applyFont="1" applyFill="1" applyBorder="1" applyAlignment="1">
      <alignment vertical="center" wrapText="1"/>
    </xf>
    <xf numFmtId="0" fontId="24" fillId="7" borderId="7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left" vertical="center" wrapText="1"/>
    </xf>
    <xf numFmtId="0" fontId="23" fillId="6" borderId="2" xfId="0" applyFont="1" applyFill="1" applyBorder="1" applyAlignment="1">
      <alignment horizontal="left" vertical="center" wrapText="1"/>
    </xf>
    <xf numFmtId="0" fontId="23" fillId="6" borderId="11" xfId="0" applyFont="1" applyFill="1" applyBorder="1" applyAlignment="1">
      <alignment horizontal="left" vertical="center" wrapText="1"/>
    </xf>
    <xf numFmtId="0" fontId="24" fillId="8" borderId="6" xfId="0" applyFont="1" applyFill="1" applyBorder="1" applyAlignment="1">
      <alignment vertical="center" wrapText="1"/>
    </xf>
    <xf numFmtId="0" fontId="24" fillId="8" borderId="7" xfId="0" applyFont="1" applyFill="1" applyBorder="1" applyAlignment="1">
      <alignment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0" fillId="8" borderId="42" xfId="0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0" fillId="6" borderId="19" xfId="0" applyFill="1" applyBorder="1" applyAlignment="1">
      <alignment horizontal="left" vertical="center" wrapText="1"/>
    </xf>
    <xf numFmtId="0" fontId="0" fillId="6" borderId="20" xfId="0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26" fillId="0" borderId="0" xfId="0" applyFont="1" applyAlignment="1">
      <alignment vertical="center" wrapText="1"/>
    </xf>
    <xf numFmtId="0" fontId="0" fillId="0" borderId="0" xfId="0"/>
    <xf numFmtId="0" fontId="24" fillId="7" borderId="15" xfId="0" applyFont="1" applyFill="1" applyBorder="1" applyAlignment="1">
      <alignment horizontal="center" vertical="center" wrapText="1"/>
    </xf>
    <xf numFmtId="0" fontId="0" fillId="7" borderId="42" xfId="0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0" fillId="0" borderId="44" xfId="0" applyBorder="1" applyAlignment="1">
      <alignment horizontal="center" vertical="center" wrapText="1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6" fillId="6" borderId="19" xfId="0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12" fillId="0" borderId="37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1C9DA"/>
      <color rgb="FF315083"/>
      <color rgb="FFFF97C1"/>
      <color rgb="FFFF0066"/>
      <color rgb="FFC1E9E6"/>
      <color rgb="FFDBDBDB"/>
      <color rgb="FF000000"/>
      <color rgb="FF0000FF"/>
      <color rgb="FF008E8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0</xdr:row>
      <xdr:rowOff>47625</xdr:rowOff>
    </xdr:from>
    <xdr:to>
      <xdr:col>10</xdr:col>
      <xdr:colOff>314325</xdr:colOff>
      <xdr:row>0</xdr:row>
      <xdr:rowOff>895350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586885DD-A0BC-F985-750F-8D09029FD85B}"/>
            </a:ext>
          </a:extLst>
        </xdr:cNvPr>
        <xdr:cNvGrpSpPr>
          <a:grpSpLocks/>
        </xdr:cNvGrpSpPr>
      </xdr:nvGrpSpPr>
      <xdr:grpSpPr bwMode="auto">
        <a:xfrm>
          <a:off x="3028950" y="47625"/>
          <a:ext cx="3476625" cy="847725"/>
          <a:chOff x="4368" y="76"/>
          <a:chExt cx="6360" cy="1335"/>
        </a:xfrm>
      </xdr:grpSpPr>
      <xdr:pic>
        <xdr:nvPicPr>
          <xdr:cNvPr id="4" name="Picture 3" descr="þÿ">
            <a:extLst>
              <a:ext uri="{FF2B5EF4-FFF2-40B4-BE49-F238E27FC236}">
                <a16:creationId xmlns:a16="http://schemas.microsoft.com/office/drawing/2014/main" id="{743E1192-1763-F52D-EB76-BA33C3AE68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67" y="407"/>
            <a:ext cx="1361" cy="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E718FAB2-E0F6-4735-381A-908CBF99AA6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67" y="76"/>
            <a:ext cx="5693" cy="13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95250</xdr:colOff>
      <xdr:row>0</xdr:row>
      <xdr:rowOff>161925</xdr:rowOff>
    </xdr:from>
    <xdr:to>
      <xdr:col>0</xdr:col>
      <xdr:colOff>809625</xdr:colOff>
      <xdr:row>0</xdr:row>
      <xdr:rowOff>781050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A9F4F649-1329-0B8A-4109-62D593BD5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1925"/>
          <a:ext cx="71437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909637</xdr:colOff>
      <xdr:row>0</xdr:row>
      <xdr:rowOff>42862</xdr:rowOff>
    </xdr:from>
    <xdr:to>
      <xdr:col>2</xdr:col>
      <xdr:colOff>4762</xdr:colOff>
      <xdr:row>1</xdr:row>
      <xdr:rowOff>66675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9B03E38-AD60-814B-0558-DE712F95729C}"/>
            </a:ext>
          </a:extLst>
        </xdr:cNvPr>
        <xdr:cNvSpPr txBox="1"/>
      </xdr:nvSpPr>
      <xdr:spPr>
        <a:xfrm>
          <a:off x="909637" y="42862"/>
          <a:ext cx="1733550" cy="9858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 b="1"/>
            <a:t>Haint. </a:t>
          </a:r>
        </a:p>
        <a:p>
          <a:r>
            <a:rPr lang="en-GB" sz="1800" b="1"/>
            <a:t>Atal. </a:t>
          </a:r>
        </a:p>
        <a:p>
          <a:r>
            <a:rPr lang="en-GB" sz="1800" b="1"/>
            <a:t>Rheoli.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ectionprevention.control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92"/>
  <sheetViews>
    <sheetView showGridLines="0" tabSelected="1" view="pageLayout" topLeftCell="A36" zoomScaleNormal="85" workbookViewId="0">
      <selection activeCell="D51" sqref="D51"/>
    </sheetView>
  </sheetViews>
  <sheetFormatPr defaultRowHeight="15" x14ac:dyDescent="0.25"/>
  <cols>
    <col min="1" max="1" width="30.42578125" customWidth="1"/>
    <col min="2" max="2" width="6.42578125" customWidth="1"/>
    <col min="3" max="3" width="5.7109375" customWidth="1"/>
    <col min="4" max="4" width="5.5703125" customWidth="1"/>
    <col min="5" max="5" width="6.140625" customWidth="1"/>
    <col min="6" max="6" width="6.42578125" customWidth="1"/>
    <col min="7" max="7" width="9.7109375" customWidth="1"/>
    <col min="8" max="8" width="7.42578125" customWidth="1"/>
    <col min="9" max="9" width="2.85546875" customWidth="1"/>
    <col min="10" max="10" width="5.85546875" customWidth="1"/>
    <col min="11" max="11" width="7.85546875" customWidth="1"/>
  </cols>
  <sheetData>
    <row r="1" spans="1:11" ht="75.75" customHeight="1" x14ac:dyDescent="0.25">
      <c r="A1" s="24"/>
      <c r="B1" s="25"/>
    </row>
    <row r="2" spans="1:11" s="4" customFormat="1" ht="30.75" customHeight="1" x14ac:dyDescent="0.5">
      <c r="A2" s="23" t="s">
        <v>45</v>
      </c>
      <c r="B2" s="2"/>
      <c r="C2" s="2"/>
      <c r="D2" s="2"/>
      <c r="E2" s="2"/>
      <c r="F2" s="2"/>
      <c r="G2" s="2"/>
      <c r="H2" s="3"/>
      <c r="I2" s="3"/>
      <c r="J2" s="3"/>
    </row>
    <row r="3" spans="1:11" s="4" customFormat="1" ht="63" customHeight="1" x14ac:dyDescent="0.5">
      <c r="A3" s="110" t="s">
        <v>46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s="4" customFormat="1" ht="7.5" customHeight="1" thickBot="1" x14ac:dyDescent="0.55000000000000004">
      <c r="A4" s="17"/>
      <c r="B4" s="2"/>
      <c r="C4" s="2"/>
      <c r="D4" s="2"/>
      <c r="E4" s="2"/>
      <c r="F4" s="2"/>
      <c r="G4" s="2"/>
      <c r="H4" s="3"/>
      <c r="I4" s="3"/>
      <c r="J4" s="3"/>
    </row>
    <row r="5" spans="1:11" ht="30" customHeight="1" x14ac:dyDescent="0.25">
      <c r="A5" s="132" t="s">
        <v>35</v>
      </c>
      <c r="B5" s="133"/>
      <c r="C5" s="133"/>
      <c r="D5" s="133"/>
      <c r="E5" s="133"/>
      <c r="F5" s="133"/>
      <c r="G5" s="133"/>
      <c r="H5" s="133"/>
      <c r="I5" s="133"/>
      <c r="J5" s="133"/>
      <c r="K5" s="134"/>
    </row>
    <row r="6" spans="1:11" ht="29.25" customHeight="1" x14ac:dyDescent="0.25">
      <c r="A6" s="73" t="s">
        <v>38</v>
      </c>
      <c r="B6" s="74"/>
      <c r="C6" s="74"/>
      <c r="D6" s="74"/>
      <c r="E6" s="74"/>
      <c r="F6" s="74"/>
      <c r="G6" s="74"/>
      <c r="H6" s="74"/>
      <c r="I6" s="74"/>
      <c r="J6" s="74"/>
      <c r="K6" s="75"/>
    </row>
    <row r="7" spans="1:11" ht="35.25" customHeight="1" thickBot="1" x14ac:dyDescent="0.3">
      <c r="A7" s="76" t="s">
        <v>63</v>
      </c>
      <c r="B7" s="77"/>
      <c r="C7" s="77"/>
      <c r="D7" s="77"/>
      <c r="E7" s="77"/>
      <c r="F7" s="77"/>
      <c r="G7" s="77"/>
      <c r="H7" s="77"/>
      <c r="I7" s="77"/>
      <c r="J7" s="77"/>
      <c r="K7" s="78"/>
    </row>
    <row r="8" spans="1:11" ht="16.5" customHeight="1" thickBot="1" x14ac:dyDescent="0.3">
      <c r="A8" s="19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s="1" customFormat="1" ht="31.5" customHeight="1" x14ac:dyDescent="0.35">
      <c r="A9" s="101" t="s">
        <v>47</v>
      </c>
      <c r="B9" s="102"/>
      <c r="C9" s="103"/>
      <c r="D9" s="107"/>
      <c r="E9" s="108"/>
      <c r="F9" s="108"/>
      <c r="G9" s="108"/>
      <c r="H9" s="108"/>
      <c r="I9" s="108"/>
      <c r="J9" s="108"/>
      <c r="K9" s="109"/>
    </row>
    <row r="10" spans="1:11" s="1" customFormat="1" ht="31.5" customHeight="1" x14ac:dyDescent="0.35">
      <c r="A10" s="104" t="s">
        <v>48</v>
      </c>
      <c r="B10" s="105"/>
      <c r="C10" s="106"/>
      <c r="D10" s="79"/>
      <c r="E10" s="80"/>
      <c r="F10" s="80"/>
      <c r="G10" s="80"/>
      <c r="H10" s="80"/>
      <c r="I10" s="80"/>
      <c r="J10" s="80"/>
      <c r="K10" s="81"/>
    </row>
    <row r="11" spans="1:11" s="1" customFormat="1" ht="31.5" customHeight="1" x14ac:dyDescent="0.35">
      <c r="A11" s="104" t="s">
        <v>49</v>
      </c>
      <c r="B11" s="105"/>
      <c r="C11" s="106"/>
      <c r="D11" s="79"/>
      <c r="E11" s="80"/>
      <c r="F11" s="80"/>
      <c r="G11" s="80"/>
      <c r="H11" s="80"/>
      <c r="I11" s="80"/>
      <c r="J11" s="80"/>
      <c r="K11" s="81"/>
    </row>
    <row r="12" spans="1:11" s="1" customFormat="1" ht="31.5" customHeight="1" x14ac:dyDescent="0.35">
      <c r="A12" s="97" t="s">
        <v>50</v>
      </c>
      <c r="B12" s="127"/>
      <c r="C12" s="128"/>
      <c r="D12" s="129"/>
      <c r="E12" s="130"/>
      <c r="F12" s="130"/>
      <c r="G12" s="130"/>
      <c r="H12" s="130"/>
      <c r="I12" s="130"/>
      <c r="J12" s="130"/>
      <c r="K12" s="131"/>
    </row>
    <row r="13" spans="1:11" s="1" customFormat="1" ht="74.25" customHeight="1" x14ac:dyDescent="0.35">
      <c r="A13" s="104" t="s">
        <v>51</v>
      </c>
      <c r="B13" s="105"/>
      <c r="C13" s="106"/>
      <c r="D13" s="124"/>
      <c r="E13" s="125"/>
      <c r="F13" s="125"/>
      <c r="G13" s="125"/>
      <c r="H13" s="125"/>
      <c r="I13" s="125"/>
      <c r="J13" s="125"/>
      <c r="K13" s="126"/>
    </row>
    <row r="14" spans="1:11" s="1" customFormat="1" ht="31.5" customHeight="1" x14ac:dyDescent="0.35">
      <c r="A14" s="104" t="s">
        <v>52</v>
      </c>
      <c r="B14" s="105"/>
      <c r="C14" s="106"/>
      <c r="D14" s="79"/>
      <c r="E14" s="80"/>
      <c r="F14" s="80"/>
      <c r="G14" s="80"/>
      <c r="H14" s="80"/>
      <c r="I14" s="80"/>
      <c r="J14" s="80"/>
      <c r="K14" s="81"/>
    </row>
    <row r="15" spans="1:11" s="1" customFormat="1" ht="31.5" customHeight="1" x14ac:dyDescent="0.35">
      <c r="A15" s="97" t="s">
        <v>53</v>
      </c>
      <c r="B15" s="98"/>
      <c r="C15" s="99"/>
      <c r="D15" s="79"/>
      <c r="E15" s="80"/>
      <c r="F15" s="80"/>
      <c r="G15" s="80"/>
      <c r="H15" s="80"/>
      <c r="I15" s="80"/>
      <c r="J15" s="80"/>
      <c r="K15" s="81"/>
    </row>
    <row r="16" spans="1:11" s="1" customFormat="1" ht="31.5" customHeight="1" x14ac:dyDescent="0.35">
      <c r="A16" s="104" t="s">
        <v>54</v>
      </c>
      <c r="B16" s="105"/>
      <c r="C16" s="106"/>
      <c r="D16" s="79"/>
      <c r="E16" s="80"/>
      <c r="F16" s="80"/>
      <c r="G16" s="80"/>
      <c r="H16" s="80"/>
      <c r="I16" s="80"/>
      <c r="J16" s="80"/>
      <c r="K16" s="81"/>
    </row>
    <row r="17" spans="1:21" s="1" customFormat="1" ht="51.75" customHeight="1" thickBot="1" x14ac:dyDescent="0.4">
      <c r="A17" s="90" t="s">
        <v>65</v>
      </c>
      <c r="B17" s="91"/>
      <c r="C17" s="92"/>
      <c r="D17" s="118" t="s">
        <v>5</v>
      </c>
      <c r="E17" s="119"/>
      <c r="F17" s="120"/>
      <c r="G17" s="121"/>
      <c r="H17" s="122"/>
      <c r="I17" s="122"/>
      <c r="J17" s="122"/>
      <c r="K17" s="123"/>
    </row>
    <row r="18" spans="1:21" s="1" customFormat="1" ht="22.5" customHeight="1" x14ac:dyDescent="0.35">
      <c r="A18" s="29"/>
      <c r="B18" s="29"/>
      <c r="C18" s="29"/>
      <c r="D18" s="30"/>
      <c r="E18" s="30"/>
      <c r="F18" s="30"/>
      <c r="G18" s="30"/>
      <c r="H18" s="30"/>
      <c r="I18" s="30"/>
      <c r="J18" s="26"/>
      <c r="K18" s="26"/>
    </row>
    <row r="19" spans="1:21" s="1" customFormat="1" ht="22.5" customHeight="1" x14ac:dyDescent="0.35">
      <c r="A19" s="135" t="s">
        <v>56</v>
      </c>
      <c r="B19" s="136"/>
      <c r="C19" s="136"/>
      <c r="D19" s="136"/>
      <c r="E19" s="136"/>
      <c r="F19" s="136"/>
      <c r="G19" s="136"/>
      <c r="H19" s="136"/>
      <c r="I19" s="136"/>
      <c r="J19" s="136"/>
      <c r="K19" s="54" t="s">
        <v>4</v>
      </c>
    </row>
    <row r="20" spans="1:21" s="1" customFormat="1" ht="28.5" customHeight="1" x14ac:dyDescent="0.35">
      <c r="A20" s="135" t="s">
        <v>55</v>
      </c>
      <c r="B20" s="137"/>
      <c r="C20" s="137"/>
      <c r="D20" s="136"/>
      <c r="E20" s="136"/>
      <c r="F20" s="136"/>
      <c r="G20" s="136"/>
      <c r="H20" s="136"/>
      <c r="I20" s="136"/>
      <c r="J20" s="136"/>
      <c r="K20" s="54" t="s">
        <v>4</v>
      </c>
    </row>
    <row r="21" spans="1:21" s="1" customFormat="1" ht="28.5" customHeight="1" x14ac:dyDescent="0.35">
      <c r="A21" s="28"/>
      <c r="B21" s="27"/>
      <c r="C21" s="27"/>
      <c r="D21" s="26"/>
      <c r="E21" s="26"/>
      <c r="F21" s="26"/>
      <c r="G21" s="26"/>
      <c r="H21" s="26"/>
      <c r="I21" s="26"/>
      <c r="J21" s="26"/>
      <c r="K21" s="26"/>
    </row>
    <row r="22" spans="1:21" s="1" customFormat="1" ht="15" customHeight="1" thickBot="1" x14ac:dyDescent="0.4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</row>
    <row r="23" spans="1:21" ht="70.5" customHeight="1" x14ac:dyDescent="0.25">
      <c r="A23" s="86" t="s">
        <v>73</v>
      </c>
      <c r="B23" s="87"/>
      <c r="C23" s="87"/>
      <c r="D23" s="87"/>
      <c r="E23" s="87"/>
      <c r="F23" s="87"/>
      <c r="G23" s="35" t="s">
        <v>57</v>
      </c>
      <c r="H23" s="112" t="s">
        <v>58</v>
      </c>
      <c r="I23" s="113"/>
      <c r="J23" s="88" t="s">
        <v>59</v>
      </c>
      <c r="K23" s="89"/>
    </row>
    <row r="24" spans="1:21" ht="48" customHeight="1" thickBot="1" x14ac:dyDescent="0.3">
      <c r="A24" s="36" t="s">
        <v>66</v>
      </c>
      <c r="B24" s="37" t="s">
        <v>60</v>
      </c>
      <c r="C24" s="38" t="s">
        <v>61</v>
      </c>
      <c r="D24" s="38" t="s">
        <v>1</v>
      </c>
      <c r="E24" s="38" t="s">
        <v>2</v>
      </c>
      <c r="F24" s="38" t="s">
        <v>3</v>
      </c>
      <c r="G24" s="16"/>
      <c r="H24" s="114" t="s">
        <v>68</v>
      </c>
      <c r="I24" s="115"/>
      <c r="J24" s="84"/>
      <c r="K24" s="85"/>
    </row>
    <row r="25" spans="1:21" ht="49.5" customHeight="1" thickBot="1" x14ac:dyDescent="0.3">
      <c r="A25" s="39" t="s">
        <v>67</v>
      </c>
      <c r="B25" s="40">
        <v>4.7</v>
      </c>
      <c r="C25" s="40">
        <v>4.2300000000000004</v>
      </c>
      <c r="D25" s="40">
        <v>3.76</v>
      </c>
      <c r="E25" s="40">
        <v>3.29</v>
      </c>
      <c r="F25" s="40">
        <v>2.82</v>
      </c>
      <c r="G25" s="6">
        <f>IF(H25="", 0, IF(AND(H25&gt;=20,H25&lt;=25),4.7, IF(AND(H25&gt;=26,H25&lt;=30),4.23, IF(AND(H25&gt;=31,H25&lt;=45),3.76,IF(AND(H25&gt;=46,H25&lt;=60),3.29, IF(H25&gt;=61,2.82,0))))))</f>
        <v>0</v>
      </c>
      <c r="H25" s="116"/>
      <c r="I25" s="117"/>
      <c r="J25" s="63">
        <f>H25*G25</f>
        <v>0</v>
      </c>
      <c r="K25" s="64"/>
      <c r="R25" s="5"/>
      <c r="S25" s="5"/>
      <c r="T25" s="5"/>
      <c r="U25" s="5"/>
    </row>
    <row r="26" spans="1:21" ht="15" customHeight="1" thickBot="1" x14ac:dyDescent="0.3">
      <c r="G26" s="5"/>
      <c r="H26" s="5"/>
      <c r="I26" s="5"/>
      <c r="J26" s="5"/>
      <c r="K26" s="5"/>
    </row>
    <row r="27" spans="1:21" ht="66" customHeight="1" x14ac:dyDescent="0.25">
      <c r="A27" s="86" t="s">
        <v>74</v>
      </c>
      <c r="B27" s="87"/>
      <c r="C27" s="87"/>
      <c r="D27" s="87"/>
      <c r="E27" s="87"/>
      <c r="F27" s="87"/>
      <c r="G27" s="35" t="s">
        <v>57</v>
      </c>
      <c r="H27" s="112" t="s">
        <v>58</v>
      </c>
      <c r="I27" s="113"/>
      <c r="J27" s="88" t="s">
        <v>59</v>
      </c>
      <c r="K27" s="89"/>
    </row>
    <row r="28" spans="1:21" ht="52.5" customHeight="1" x14ac:dyDescent="0.25">
      <c r="A28" s="36" t="s">
        <v>66</v>
      </c>
      <c r="B28" s="37" t="s">
        <v>62</v>
      </c>
      <c r="C28" s="38" t="s">
        <v>0</v>
      </c>
      <c r="D28" s="38" t="s">
        <v>1</v>
      </c>
      <c r="E28" s="38" t="s">
        <v>2</v>
      </c>
      <c r="F28" s="38" t="s">
        <v>3</v>
      </c>
      <c r="G28" s="16"/>
      <c r="H28" s="114" t="s">
        <v>72</v>
      </c>
      <c r="I28" s="115"/>
      <c r="J28" s="84"/>
      <c r="K28" s="85"/>
    </row>
    <row r="29" spans="1:21" ht="48.75" customHeight="1" thickBot="1" x14ac:dyDescent="0.3">
      <c r="A29" s="39" t="s">
        <v>67</v>
      </c>
      <c r="B29" s="40">
        <v>4.7</v>
      </c>
      <c r="C29" s="40">
        <v>4.2300000000000004</v>
      </c>
      <c r="D29" s="40">
        <v>3.76</v>
      </c>
      <c r="E29" s="40">
        <v>3.29</v>
      </c>
      <c r="F29" s="40">
        <v>2.82</v>
      </c>
      <c r="G29" s="55">
        <f>IF(H29="",0,LOOKUP(H29,{1,16,31,46,61},{4.7,4.23,3.29,3.29,2.82}))</f>
        <v>0</v>
      </c>
      <c r="H29" s="65"/>
      <c r="I29" s="66"/>
      <c r="J29" s="63">
        <f>(H29*G29)</f>
        <v>0</v>
      </c>
      <c r="K29" s="64"/>
    </row>
    <row r="30" spans="1:21" ht="11.25" customHeight="1" thickBot="1" x14ac:dyDescent="0.3">
      <c r="A30" s="32"/>
      <c r="B30" s="31"/>
      <c r="C30" s="31"/>
      <c r="D30" s="31"/>
      <c r="E30" s="31"/>
      <c r="F30" s="31"/>
      <c r="G30" s="33"/>
      <c r="H30" s="34"/>
      <c r="I30" s="41"/>
      <c r="J30" s="33"/>
      <c r="K30" s="33"/>
    </row>
    <row r="31" spans="1:21" ht="75.75" customHeight="1" x14ac:dyDescent="0.25">
      <c r="A31" s="93" t="s">
        <v>75</v>
      </c>
      <c r="B31" s="94"/>
      <c r="C31" s="94"/>
      <c r="D31" s="94"/>
      <c r="E31" s="94"/>
      <c r="F31" s="94"/>
      <c r="G31" s="48" t="s">
        <v>57</v>
      </c>
      <c r="H31" s="95" t="s">
        <v>58</v>
      </c>
      <c r="I31" s="96"/>
      <c r="J31" s="82" t="s">
        <v>59</v>
      </c>
      <c r="K31" s="83"/>
    </row>
    <row r="32" spans="1:21" ht="49.5" customHeight="1" thickBot="1" x14ac:dyDescent="0.3">
      <c r="A32" s="49" t="s">
        <v>66</v>
      </c>
      <c r="B32" s="50" t="s">
        <v>60</v>
      </c>
      <c r="C32" s="51" t="s">
        <v>61</v>
      </c>
      <c r="D32" s="51" t="s">
        <v>1</v>
      </c>
      <c r="E32" s="51" t="s">
        <v>2</v>
      </c>
      <c r="F32" s="51" t="s">
        <v>3</v>
      </c>
      <c r="G32" s="16"/>
      <c r="H32" s="114" t="s">
        <v>68</v>
      </c>
      <c r="I32" s="115"/>
      <c r="J32" s="84"/>
      <c r="K32" s="85"/>
    </row>
    <row r="33" spans="1:21" ht="46.5" customHeight="1" thickBot="1" x14ac:dyDescent="0.3">
      <c r="A33" s="52" t="s">
        <v>67</v>
      </c>
      <c r="B33" s="53">
        <v>4.7</v>
      </c>
      <c r="C33" s="53">
        <v>4.2300000000000004</v>
      </c>
      <c r="D33" s="53">
        <v>3.76</v>
      </c>
      <c r="E33" s="53">
        <v>3.29</v>
      </c>
      <c r="F33" s="53">
        <v>2.82</v>
      </c>
      <c r="G33" s="6">
        <f>IF(H33&lt;20,0,LOOKUP(H33,{20,26,31,46,61},{4.7,4.23,3.76,3.29,2.82}))</f>
        <v>0</v>
      </c>
      <c r="H33" s="116"/>
      <c r="I33" s="117"/>
      <c r="J33" s="63">
        <f>H33*G33</f>
        <v>0</v>
      </c>
      <c r="K33" s="64"/>
      <c r="R33" s="5"/>
      <c r="S33" s="5"/>
      <c r="T33" s="5"/>
      <c r="U33" s="5"/>
    </row>
    <row r="34" spans="1:21" ht="15" customHeight="1" thickBot="1" x14ac:dyDescent="0.3">
      <c r="G34" s="5"/>
      <c r="H34" s="5"/>
      <c r="I34" s="5"/>
      <c r="J34" s="5"/>
      <c r="K34" s="5"/>
    </row>
    <row r="35" spans="1:21" ht="75" customHeight="1" x14ac:dyDescent="0.25">
      <c r="A35" s="93" t="s">
        <v>76</v>
      </c>
      <c r="B35" s="94"/>
      <c r="C35" s="94"/>
      <c r="D35" s="94"/>
      <c r="E35" s="94"/>
      <c r="F35" s="94"/>
      <c r="G35" s="48" t="s">
        <v>57</v>
      </c>
      <c r="H35" s="95" t="s">
        <v>58</v>
      </c>
      <c r="I35" s="96"/>
      <c r="J35" s="82" t="s">
        <v>59</v>
      </c>
      <c r="K35" s="83"/>
    </row>
    <row r="36" spans="1:21" ht="45" customHeight="1" x14ac:dyDescent="0.25">
      <c r="A36" s="49" t="s">
        <v>66</v>
      </c>
      <c r="B36" s="50" t="s">
        <v>62</v>
      </c>
      <c r="C36" s="51" t="s">
        <v>0</v>
      </c>
      <c r="D36" s="51" t="s">
        <v>1</v>
      </c>
      <c r="E36" s="51" t="s">
        <v>2</v>
      </c>
      <c r="F36" s="51" t="s">
        <v>3</v>
      </c>
      <c r="G36" s="16"/>
      <c r="H36" s="114" t="s">
        <v>72</v>
      </c>
      <c r="I36" s="115"/>
      <c r="J36" s="84"/>
      <c r="K36" s="85"/>
    </row>
    <row r="37" spans="1:21" ht="47.25" customHeight="1" thickBot="1" x14ac:dyDescent="0.3">
      <c r="A37" s="52" t="s">
        <v>67</v>
      </c>
      <c r="B37" s="53">
        <v>4.7</v>
      </c>
      <c r="C37" s="53">
        <v>4.2300000000000004</v>
      </c>
      <c r="D37" s="53">
        <v>3.76</v>
      </c>
      <c r="E37" s="53">
        <v>3.29</v>
      </c>
      <c r="F37" s="53">
        <v>2.82</v>
      </c>
      <c r="G37" s="6">
        <f>IF(H37="",0,LOOKUP(H37,{1,16,31,46,61},{4.7,4.23,3.76,3.29,2.82}))</f>
        <v>0</v>
      </c>
      <c r="H37" s="65"/>
      <c r="I37" s="66"/>
      <c r="J37" s="63">
        <f>(H37*G37)</f>
        <v>0</v>
      </c>
      <c r="K37" s="64"/>
    </row>
    <row r="38" spans="1:21" ht="12.75" customHeight="1" x14ac:dyDescent="0.25">
      <c r="A38" s="42"/>
      <c r="B38" s="43"/>
      <c r="C38" s="43"/>
      <c r="D38" s="43"/>
      <c r="E38" s="43"/>
      <c r="F38" s="43"/>
      <c r="G38" s="44"/>
      <c r="H38" s="45"/>
      <c r="I38" s="46"/>
      <c r="J38" s="44"/>
      <c r="K38" s="47"/>
    </row>
    <row r="39" spans="1:21" ht="15" customHeight="1" x14ac:dyDescent="0.25">
      <c r="A39" s="70" t="s">
        <v>69</v>
      </c>
      <c r="B39" s="70"/>
      <c r="C39" s="70"/>
      <c r="D39" s="70"/>
      <c r="E39" s="70"/>
      <c r="F39" s="70"/>
      <c r="G39" s="70"/>
      <c r="H39" s="70"/>
      <c r="I39" s="71"/>
      <c r="J39" s="72"/>
      <c r="K39" s="22">
        <f>SUM(J25+J29+J33+J37)</f>
        <v>0</v>
      </c>
    </row>
    <row r="40" spans="1:21" ht="16.5" customHeight="1" x14ac:dyDescent="0.25">
      <c r="A40" s="70" t="s">
        <v>70</v>
      </c>
      <c r="B40" s="70"/>
      <c r="C40" s="70"/>
      <c r="D40" s="70"/>
      <c r="E40" s="70"/>
      <c r="F40" s="70"/>
      <c r="G40" s="70"/>
      <c r="H40" s="70"/>
      <c r="I40" s="72"/>
      <c r="J40" s="72"/>
      <c r="K40" s="22" t="str">
        <f>IF(D17="Yes",(K39*0.1),IF(D17="Yes",(K39*0.1),"0.00"))</f>
        <v>0.00</v>
      </c>
    </row>
    <row r="41" spans="1:21" ht="21" customHeight="1" x14ac:dyDescent="0.25">
      <c r="A41" s="67" t="s">
        <v>64</v>
      </c>
      <c r="B41" s="68"/>
      <c r="C41" s="68"/>
      <c r="D41" s="68"/>
      <c r="E41" s="68"/>
      <c r="F41" s="68"/>
      <c r="G41" s="68"/>
      <c r="H41" s="68"/>
      <c r="I41" s="68"/>
      <c r="J41" s="69"/>
      <c r="K41" s="22">
        <f>K39-K40</f>
        <v>0</v>
      </c>
    </row>
    <row r="42" spans="1:21" ht="14.25" customHeight="1" thickBot="1" x14ac:dyDescent="0.3"/>
    <row r="43" spans="1:21" ht="58.5" customHeight="1" x14ac:dyDescent="0.25">
      <c r="A43" s="57" t="s">
        <v>71</v>
      </c>
      <c r="B43" s="58"/>
      <c r="C43" s="58"/>
      <c r="D43" s="58"/>
      <c r="E43" s="58"/>
      <c r="F43" s="58"/>
      <c r="G43" s="58"/>
      <c r="H43" s="58"/>
      <c r="I43" s="58"/>
      <c r="J43" s="58"/>
      <c r="K43" s="59"/>
    </row>
    <row r="44" spans="1:21" ht="7.5" customHeight="1" thickBot="1" x14ac:dyDescent="0.3">
      <c r="A44" s="60"/>
      <c r="B44" s="61"/>
      <c r="C44" s="61"/>
      <c r="D44" s="61"/>
      <c r="E44" s="61"/>
      <c r="F44" s="61"/>
      <c r="G44" s="61"/>
      <c r="H44" s="61"/>
      <c r="I44" s="61"/>
      <c r="J44" s="61"/>
      <c r="K44" s="62"/>
    </row>
    <row r="45" spans="1:21" ht="15" customHeight="1" thickBot="1" x14ac:dyDescent="0.3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</row>
    <row r="47" spans="1:21" x14ac:dyDescent="0.25">
      <c r="A47" s="20">
        <f ca="1">TODAY()</f>
        <v>46120</v>
      </c>
    </row>
    <row r="89" ht="8.25" customHeight="1" x14ac:dyDescent="0.25"/>
    <row r="90" hidden="1" x14ac:dyDescent="0.25"/>
    <row r="91" ht="3" customHeight="1" x14ac:dyDescent="0.25"/>
    <row r="92" hidden="1" x14ac:dyDescent="0.25"/>
  </sheetData>
  <sheetProtection algorithmName="SHA-512" hashValue="zbjl8exu+kEwzvfjgpRbiYLaP68R10ucXozKEAJs9TEmzG5fNUGej3GHwDKQmBw8j8806JCI1DLYgBpriRy+gg==" saltValue="pflPFX9MubTxKBsJg53QFg==" spinCount="100000" sheet="1" objects="1" scenarios="1"/>
  <protectedRanges>
    <protectedRange sqref="H37" name="Range7"/>
    <protectedRange sqref="H33" name="Range6"/>
    <protectedRange sqref="H29" name="Range5"/>
    <protectedRange sqref="H25" name="Range4"/>
    <protectedRange sqref="K19:K20" name="Range3"/>
    <protectedRange sqref="D17" name="Range2"/>
    <protectedRange sqref="D9:K16" name="Range1"/>
  </protectedRanges>
  <mergeCells count="59">
    <mergeCell ref="H36:I36"/>
    <mergeCell ref="J36:K36"/>
    <mergeCell ref="A19:J19"/>
    <mergeCell ref="A20:J20"/>
    <mergeCell ref="A27:F27"/>
    <mergeCell ref="H27:I27"/>
    <mergeCell ref="J27:K27"/>
    <mergeCell ref="H32:I32"/>
    <mergeCell ref="J29:K29"/>
    <mergeCell ref="J32:K32"/>
    <mergeCell ref="H29:I29"/>
    <mergeCell ref="A31:F31"/>
    <mergeCell ref="H31:I31"/>
    <mergeCell ref="J31:K31"/>
    <mergeCell ref="H33:I33"/>
    <mergeCell ref="A3:K3"/>
    <mergeCell ref="H23:I23"/>
    <mergeCell ref="H24:I24"/>
    <mergeCell ref="H25:I25"/>
    <mergeCell ref="H28:I28"/>
    <mergeCell ref="D17:F17"/>
    <mergeCell ref="G17:K17"/>
    <mergeCell ref="D11:K11"/>
    <mergeCell ref="D13:K13"/>
    <mergeCell ref="D14:K14"/>
    <mergeCell ref="A12:C12"/>
    <mergeCell ref="D12:K12"/>
    <mergeCell ref="J25:K25"/>
    <mergeCell ref="J24:K24"/>
    <mergeCell ref="A5:K5"/>
    <mergeCell ref="A16:C16"/>
    <mergeCell ref="A11:C11"/>
    <mergeCell ref="A13:C13"/>
    <mergeCell ref="A14:C14"/>
    <mergeCell ref="D9:K9"/>
    <mergeCell ref="D10:K10"/>
    <mergeCell ref="A6:K6"/>
    <mergeCell ref="A7:K7"/>
    <mergeCell ref="D16:K16"/>
    <mergeCell ref="J35:K35"/>
    <mergeCell ref="J28:K28"/>
    <mergeCell ref="A23:F23"/>
    <mergeCell ref="J23:K23"/>
    <mergeCell ref="A17:C17"/>
    <mergeCell ref="A35:F35"/>
    <mergeCell ref="H35:I35"/>
    <mergeCell ref="J33:K33"/>
    <mergeCell ref="D15:K15"/>
    <mergeCell ref="A15:C15"/>
    <mergeCell ref="A22:K22"/>
    <mergeCell ref="A9:C9"/>
    <mergeCell ref="A10:C10"/>
    <mergeCell ref="A45:K45"/>
    <mergeCell ref="A43:K44"/>
    <mergeCell ref="J37:K37"/>
    <mergeCell ref="H37:I37"/>
    <mergeCell ref="A41:J41"/>
    <mergeCell ref="A39:J39"/>
    <mergeCell ref="A40:J40"/>
  </mergeCells>
  <dataValidations count="1">
    <dataValidation type="whole" operator="greaterThanOrEqual" allowBlank="1" showInputMessage="1" showErrorMessage="1" errorTitle="Minimum order quantity" error="Minimum order quantity = 20" sqref="H33:I33 H25:I25" xr:uid="{3858189B-36E3-472E-8A69-877839FF0A67}">
      <formula1>20</formula1>
    </dataValidation>
  </dataValidations>
  <hyperlinks>
    <hyperlink ref="A6" r:id="rId1" display="mailto:infectionprevention.control@nhs.net" xr:uid="{5F561ACC-B745-4E12-B636-7B793D66F13B}"/>
  </hyperlinks>
  <pageMargins left="0.23622047244094491" right="0.23622047244094491" top="0.39370078740157483" bottom="0.59055118110236227" header="0.31496062992125984" footer="0.39370078740157483"/>
  <pageSetup paperSize="9" orientation="portrait" r:id="rId2"/>
  <headerFooter>
    <oddFooter>&amp;L&amp;9Fersiwn 6.00 Ebrill 2026 / Version 6.00 April 2026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'For office use only 2'!$B$2:$B$3</xm:f>
          </x14:formula1>
          <xm:sqref>D21 D17:D18</xm:sqref>
        </x14:dataValidation>
        <x14:dataValidation type="list" allowBlank="1" showInputMessage="1" showErrorMessage="1" xr:uid="{FCA08D27-EA61-4288-9843-3F31DC8A3FF5}">
          <x14:formula1>
            <xm:f>'For office use only 2'!$B$10:$B$11</xm:f>
          </x14:formula1>
          <xm:sqref>K19:K20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topLeftCell="A21" workbookViewId="0">
      <selection activeCell="B21" sqref="B21"/>
    </sheetView>
  </sheetViews>
  <sheetFormatPr defaultRowHeight="15" x14ac:dyDescent="0.25"/>
  <cols>
    <col min="1" max="1" width="36.28515625" customWidth="1"/>
    <col min="2" max="2" width="20.42578125" customWidth="1"/>
    <col min="3" max="3" width="36.42578125" customWidth="1"/>
  </cols>
  <sheetData>
    <row r="1" spans="1:7" ht="18" customHeight="1" x14ac:dyDescent="0.25">
      <c r="A1" s="11" t="s">
        <v>6</v>
      </c>
      <c r="B1" s="9"/>
      <c r="C1" s="15" t="s">
        <v>33</v>
      </c>
      <c r="F1" s="138"/>
      <c r="G1" s="138"/>
    </row>
    <row r="2" spans="1:7" ht="18" customHeight="1" x14ac:dyDescent="0.25">
      <c r="A2" s="11" t="s">
        <v>32</v>
      </c>
      <c r="B2" s="9"/>
      <c r="C2" s="8"/>
      <c r="D2" s="8"/>
      <c r="E2" s="8"/>
      <c r="F2" s="9"/>
      <c r="G2" s="9"/>
    </row>
    <row r="3" spans="1:7" ht="18" customHeight="1" x14ac:dyDescent="0.25">
      <c r="A3" s="12" t="s">
        <v>7</v>
      </c>
      <c r="B3" s="10"/>
      <c r="C3" s="10"/>
      <c r="F3" s="138"/>
      <c r="G3" s="138"/>
    </row>
    <row r="4" spans="1:7" ht="18" customHeight="1" x14ac:dyDescent="0.25">
      <c r="A4" s="13" t="s">
        <v>8</v>
      </c>
      <c r="B4" s="9"/>
      <c r="C4" s="10"/>
      <c r="D4" s="10"/>
      <c r="E4" s="10"/>
      <c r="F4" s="9"/>
      <c r="G4" s="9"/>
    </row>
    <row r="5" spans="1:7" ht="18" customHeight="1" x14ac:dyDescent="0.25">
      <c r="A5" s="14" t="s">
        <v>20</v>
      </c>
      <c r="B5" s="9"/>
      <c r="C5" s="10"/>
      <c r="D5" s="10"/>
      <c r="E5" s="10"/>
      <c r="F5" s="9"/>
      <c r="G5" s="9"/>
    </row>
    <row r="6" spans="1:7" ht="18" customHeight="1" x14ac:dyDescent="0.25">
      <c r="A6" s="14" t="s">
        <v>10</v>
      </c>
    </row>
    <row r="7" spans="1:7" ht="18" customHeight="1" x14ac:dyDescent="0.25">
      <c r="A7" s="14" t="s">
        <v>31</v>
      </c>
      <c r="B7" s="7"/>
    </row>
    <row r="8" spans="1:7" ht="18" customHeight="1" x14ac:dyDescent="0.25">
      <c r="A8" t="s">
        <v>42</v>
      </c>
    </row>
    <row r="9" spans="1:7" ht="18" customHeight="1" x14ac:dyDescent="0.25">
      <c r="A9" s="14" t="s">
        <v>11</v>
      </c>
    </row>
    <row r="10" spans="1:7" ht="18" customHeight="1" x14ac:dyDescent="0.25">
      <c r="A10" s="14" t="s">
        <v>34</v>
      </c>
    </row>
    <row r="11" spans="1:7" ht="18" customHeight="1" x14ac:dyDescent="0.25">
      <c r="A11" s="14" t="s">
        <v>12</v>
      </c>
    </row>
    <row r="12" spans="1:7" ht="18" customHeight="1" x14ac:dyDescent="0.25">
      <c r="A12" s="14" t="s">
        <v>40</v>
      </c>
    </row>
    <row r="13" spans="1:7" ht="18" customHeight="1" x14ac:dyDescent="0.25">
      <c r="A13" s="14" t="s">
        <v>43</v>
      </c>
    </row>
    <row r="14" spans="1:7" ht="18" customHeight="1" x14ac:dyDescent="0.25">
      <c r="A14" s="14" t="s">
        <v>17</v>
      </c>
    </row>
    <row r="15" spans="1:7" ht="18" customHeight="1" x14ac:dyDescent="0.25">
      <c r="A15" s="14" t="s">
        <v>19</v>
      </c>
    </row>
    <row r="16" spans="1:7" ht="18" customHeight="1" x14ac:dyDescent="0.25">
      <c r="A16" s="14" t="s">
        <v>44</v>
      </c>
    </row>
    <row r="17" spans="1:1" ht="18" customHeight="1" x14ac:dyDescent="0.25">
      <c r="A17" s="14" t="s">
        <v>41</v>
      </c>
    </row>
    <row r="18" spans="1:1" ht="18" customHeight="1" x14ac:dyDescent="0.25">
      <c r="A18" s="14" t="s">
        <v>21</v>
      </c>
    </row>
    <row r="19" spans="1:1" ht="18" customHeight="1" x14ac:dyDescent="0.25">
      <c r="A19" s="14" t="s">
        <v>22</v>
      </c>
    </row>
    <row r="20" spans="1:1" ht="16.5" customHeight="1" x14ac:dyDescent="0.25">
      <c r="A20" s="14" t="s">
        <v>36</v>
      </c>
    </row>
    <row r="21" spans="1:1" ht="16.5" customHeight="1" x14ac:dyDescent="0.25">
      <c r="A21" s="14" t="s">
        <v>37</v>
      </c>
    </row>
    <row r="22" spans="1:1" ht="16.5" customHeight="1" x14ac:dyDescent="0.25"/>
    <row r="23" spans="1:1" ht="16.5" customHeight="1" x14ac:dyDescent="0.25"/>
    <row r="24" spans="1:1" ht="16.5" customHeight="1" x14ac:dyDescent="0.25"/>
    <row r="25" spans="1:1" ht="16.5" customHeight="1" x14ac:dyDescent="0.25"/>
    <row r="26" spans="1:1" ht="16.5" customHeight="1" x14ac:dyDescent="0.25"/>
    <row r="27" spans="1:1" ht="16.5" customHeight="1" x14ac:dyDescent="0.25"/>
    <row r="28" spans="1:1" ht="16.5" customHeight="1" x14ac:dyDescent="0.25"/>
    <row r="29" spans="1:1" ht="16.5" customHeight="1" x14ac:dyDescent="0.25"/>
    <row r="30" spans="1:1" ht="16.5" customHeight="1" x14ac:dyDescent="0.25"/>
    <row r="31" spans="1:1" ht="16.5" customHeight="1" x14ac:dyDescent="0.25"/>
    <row r="32" spans="1:1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</sheetData>
  <mergeCells count="2">
    <mergeCell ref="F1:G1"/>
    <mergeCell ref="F3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CC5CBE-36B2-481D-8E43-B500A159F4F9}">
          <x14:formula1>
            <xm:f>'For office use only 2'!$B$5:$B$8</xm:f>
          </x14:formula1>
          <xm:sqref>B11</xm:sqref>
        </x14:dataValidation>
        <x14:dataValidation type="list" allowBlank="1" showInputMessage="1" showErrorMessage="1" xr:uid="{1B4B98D9-50B9-46C9-AD14-5189336331A8}">
          <x14:formula1>
            <xm:f>'For office use only 2'!$B$10:$B$12</xm:f>
          </x14:formula1>
          <xm:sqref>B14</xm:sqref>
        </x14:dataValidation>
        <x14:dataValidation type="list" allowBlank="1" showInputMessage="1" showErrorMessage="1" xr:uid="{CDDEB2E0-AD28-4130-97A4-15939B846220}">
          <x14:formula1>
            <xm:f>'For office use only 2'!$D$2:$D$10</xm:f>
          </x14:formula1>
          <xm:sqref>B6</xm:sqref>
        </x14:dataValidation>
        <x14:dataValidation type="list" allowBlank="1" showInputMessage="1" showErrorMessage="1" xr:uid="{D832991A-0C6B-428D-9A8E-B9F3D4497817}">
          <x14:formula1>
            <xm:f>'For office use only 2'!$B$14:$B$16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F21" sqref="F21"/>
    </sheetView>
  </sheetViews>
  <sheetFormatPr defaultRowHeight="15" x14ac:dyDescent="0.25"/>
  <sheetData>
    <row r="2" spans="2:4" x14ac:dyDescent="0.25">
      <c r="B2" t="s">
        <v>4</v>
      </c>
      <c r="D2" t="s">
        <v>30</v>
      </c>
    </row>
    <row r="3" spans="2:4" x14ac:dyDescent="0.25">
      <c r="B3" t="s">
        <v>5</v>
      </c>
      <c r="D3" t="s">
        <v>23</v>
      </c>
    </row>
    <row r="4" spans="2:4" x14ac:dyDescent="0.25">
      <c r="D4" t="s">
        <v>24</v>
      </c>
    </row>
    <row r="5" spans="2:4" x14ac:dyDescent="0.25">
      <c r="B5" t="s">
        <v>13</v>
      </c>
      <c r="D5" t="s">
        <v>25</v>
      </c>
    </row>
    <row r="6" spans="2:4" x14ac:dyDescent="0.25">
      <c r="B6" t="s">
        <v>14</v>
      </c>
      <c r="D6" t="s">
        <v>26</v>
      </c>
    </row>
    <row r="7" spans="2:4" x14ac:dyDescent="0.25">
      <c r="B7" t="s">
        <v>15</v>
      </c>
      <c r="D7" t="s">
        <v>27</v>
      </c>
    </row>
    <row r="8" spans="2:4" x14ac:dyDescent="0.25">
      <c r="B8" t="s">
        <v>16</v>
      </c>
      <c r="D8" t="s">
        <v>28</v>
      </c>
    </row>
    <row r="9" spans="2:4" x14ac:dyDescent="0.25">
      <c r="D9" t="s">
        <v>29</v>
      </c>
    </row>
    <row r="10" spans="2:4" x14ac:dyDescent="0.25">
      <c r="B10" t="s">
        <v>4</v>
      </c>
      <c r="D10" t="s">
        <v>9</v>
      </c>
    </row>
    <row r="11" spans="2:4" x14ac:dyDescent="0.25">
      <c r="B11" t="s">
        <v>5</v>
      </c>
    </row>
    <row r="12" spans="2:4" x14ac:dyDescent="0.25">
      <c r="B12" t="s">
        <v>18</v>
      </c>
    </row>
    <row r="14" spans="2:4" x14ac:dyDescent="0.25">
      <c r="B14" s="7">
        <v>0.1</v>
      </c>
    </row>
    <row r="15" spans="2:4" x14ac:dyDescent="0.25">
      <c r="B15" s="7">
        <v>0.5</v>
      </c>
    </row>
    <row r="16" spans="2:4" x14ac:dyDescent="0.25">
      <c r="B16" t="s">
        <v>9</v>
      </c>
    </row>
    <row r="19" spans="2:4" x14ac:dyDescent="0.25">
      <c r="B19" s="21" t="s">
        <v>4</v>
      </c>
    </row>
    <row r="21" spans="2:4" x14ac:dyDescent="0.25">
      <c r="B21" t="s">
        <v>39</v>
      </c>
      <c r="D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For office use only</vt:lpstr>
      <vt:lpstr>For office use only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Langthorne</dc:creator>
  <cp:lastModifiedBy>PADGET, Anna (HARROGATE AND DISTRICT NHS FOUNDATION TR</cp:lastModifiedBy>
  <cp:lastPrinted>2025-11-24T09:58:17Z</cp:lastPrinted>
  <dcterms:created xsi:type="dcterms:W3CDTF">2023-01-25T12:31:27Z</dcterms:created>
  <dcterms:modified xsi:type="dcterms:W3CDTF">2026-04-08T14:43:14Z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